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kas_plan_2026_per\"/>
    </mc:Choice>
  </mc:AlternateContent>
  <bookViews>
    <workbookView xWindow="0" yWindow="0" windowWidth="15075" windowHeight="1860" activeTab="2"/>
  </bookViews>
  <sheets>
    <sheet name="прил2" sheetId="2" r:id="rId1"/>
    <sheet name="прил3" sheetId="3" r:id="rId2"/>
    <sheet name="Документ" sheetId="4" r:id="rId3"/>
  </sheets>
  <definedNames>
    <definedName name="_xlnm.Print_Titles" localSheetId="2">Документ!$A:$F,Документ!$7:$7</definedName>
    <definedName name="_xlnm.Print_Area" localSheetId="0">прил2!$A$1:$M$79</definedName>
  </definedNames>
  <calcPr calcId="162913"/>
</workbook>
</file>

<file path=xl/calcChain.xml><?xml version="1.0" encoding="utf-8"?>
<calcChain xmlns="http://schemas.openxmlformats.org/spreadsheetml/2006/main">
  <c r="V17" i="4" l="1"/>
  <c r="T17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W15" i="4"/>
  <c r="S15" i="4"/>
  <c r="O15" i="4"/>
  <c r="K15" i="4"/>
  <c r="G15" i="4"/>
  <c r="W14" i="4"/>
  <c r="W16" i="4" s="1"/>
  <c r="G16" i="4" s="1"/>
  <c r="S14" i="4"/>
  <c r="O14" i="4"/>
  <c r="G14" i="4" s="1"/>
  <c r="K14" i="4"/>
  <c r="V13" i="4"/>
  <c r="U13" i="4"/>
  <c r="U17" i="4" s="1"/>
  <c r="T13" i="4"/>
  <c r="R13" i="4"/>
  <c r="R17" i="4" s="1"/>
  <c r="Q13" i="4"/>
  <c r="Q17" i="4" s="1"/>
  <c r="P13" i="4"/>
  <c r="P17" i="4" s="1"/>
  <c r="N13" i="4"/>
  <c r="N17" i="4" s="1"/>
  <c r="M13" i="4"/>
  <c r="M17" i="4" s="1"/>
  <c r="L13" i="4"/>
  <c r="L17" i="4" s="1"/>
  <c r="J13" i="4"/>
  <c r="J17" i="4" s="1"/>
  <c r="I13" i="4"/>
  <c r="I17" i="4" s="1"/>
  <c r="H13" i="4"/>
  <c r="H17" i="4" s="1"/>
  <c r="W12" i="4"/>
  <c r="S12" i="4"/>
  <c r="O12" i="4"/>
  <c r="K12" i="4"/>
  <c r="G12" i="4"/>
  <c r="W11" i="4"/>
  <c r="S11" i="4"/>
  <c r="O11" i="4"/>
  <c r="K11" i="4"/>
  <c r="G11" i="4"/>
  <c r="W10" i="4"/>
  <c r="S10" i="4"/>
  <c r="O10" i="4"/>
  <c r="K10" i="4"/>
  <c r="G10" i="4"/>
  <c r="W9" i="4"/>
  <c r="W13" i="4" s="1"/>
  <c r="W17" i="4" s="1"/>
  <c r="S9" i="4"/>
  <c r="S13" i="4" s="1"/>
  <c r="S17" i="4" s="1"/>
  <c r="O9" i="4"/>
  <c r="O13" i="4" s="1"/>
  <c r="O17" i="4" s="1"/>
  <c r="K9" i="4"/>
  <c r="G9" i="4" s="1"/>
  <c r="W8" i="4"/>
  <c r="S8" i="4"/>
  <c r="O8" i="4"/>
  <c r="K8" i="4"/>
  <c r="G8" i="4"/>
  <c r="K13" i="4" l="1"/>
  <c r="G13" i="4" l="1"/>
  <c r="K17" i="4"/>
  <c r="G17" i="4" s="1"/>
  <c r="D19" i="3" l="1"/>
  <c r="D26" i="3"/>
</calcChain>
</file>

<file path=xl/sharedStrings.xml><?xml version="1.0" encoding="utf-8"?>
<sst xmlns="http://schemas.openxmlformats.org/spreadsheetml/2006/main" count="171" uniqueCount="136">
  <si>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</si>
  <si>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</si>
  <si>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</si>
  <si>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</si>
  <si>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</si>
  <si>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</si>
  <si>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</si>
  <si>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</si>
  <si>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</si>
  <si>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</si>
  <si>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</si>
  <si>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</si>
  <si>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Дата</t>
  </si>
  <si>
    <t>КОДЫ</t>
  </si>
  <si>
    <t>Единица измерения: тыс. руб.</t>
  </si>
  <si>
    <t>Дата формирования</t>
  </si>
  <si>
    <t>Форма по КФД</t>
  </si>
  <si>
    <t>Сумма</t>
  </si>
  <si>
    <t>(подпись)</t>
  </si>
  <si>
    <t>(расшифровка подписи)</t>
  </si>
  <si>
    <r>
      <t xml:space="preserve">ГАДБ/ГАИФ 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: _______________________________________________________</t>
    </r>
  </si>
  <si>
    <r>
      <t xml:space="preserve">КБК доходов </t>
    </r>
    <r>
      <rPr>
        <vertAlign val="superscript"/>
        <sz val="10"/>
        <rFont val="Arial"/>
        <family val="2"/>
        <charset val="204"/>
      </rPr>
      <t>4</t>
    </r>
  </si>
  <si>
    <t>Финансовый орган: __________________________________________________</t>
  </si>
  <si>
    <t>Приложение 2</t>
  </si>
  <si>
    <t>182 1 01 02000 01 0000 110</t>
  </si>
  <si>
    <t>182 1 05 03000 01 0000 110</t>
  </si>
  <si>
    <t>182 1 08 03010 01 0000 110</t>
  </si>
  <si>
    <t>(первоначальный)</t>
  </si>
  <si>
    <t xml:space="preserve">Раздел II. Привлечение средств из источников внутреннего финансирования дефицита районного бюджета </t>
  </si>
  <si>
    <t xml:space="preserve">КИВФ </t>
  </si>
  <si>
    <t>Начальник финансового управления</t>
  </si>
  <si>
    <t>Т.Л.Маскайкина</t>
  </si>
  <si>
    <t>Зам начальника управления</t>
  </si>
  <si>
    <t>182 1 05 04000 01 0000 110</t>
  </si>
  <si>
    <t>Е.В.Аникина</t>
  </si>
  <si>
    <t>182 1 07 01020 01 0000 110</t>
  </si>
  <si>
    <t>182 1 06 04012 02 0000 110</t>
  </si>
  <si>
    <t>581 1 16 11050 01 0000 140</t>
  </si>
  <si>
    <t>703 1 08 07150 01 0000 130</t>
  </si>
  <si>
    <t>503 1 16 01053 01 0000 140</t>
  </si>
  <si>
    <t>503 1 16 01063 01 0000 140</t>
  </si>
  <si>
    <t>503 1 16 01073 01 0000 140</t>
  </si>
  <si>
    <t>503 1 16 01203 01 0000 140</t>
  </si>
  <si>
    <t>188 1 16 10123 01 0051 140</t>
  </si>
  <si>
    <t>503 1 16 01193 01 0000 140</t>
  </si>
  <si>
    <t>554 1 16 10123 01 0051 140</t>
  </si>
  <si>
    <t>А.В.Нефедова</t>
  </si>
  <si>
    <t>182 1 05 01000 00 0000 110</t>
  </si>
  <si>
    <t>Раздел I. Доходы бюджета муниципального округа</t>
  </si>
  <si>
    <t>Финансовое управление администрации Собинского муниципального округа</t>
  </si>
  <si>
    <t>Прогноз поступления средств бюджета муниципального округа</t>
  </si>
  <si>
    <t>к Порядку составления и ведения кассового</t>
  </si>
  <si>
    <t>плана исполнения бюджета муниципального</t>
  </si>
  <si>
    <t xml:space="preserve">округа, утвержденного приказом </t>
  </si>
  <si>
    <t xml:space="preserve">финансового управления  </t>
  </si>
  <si>
    <t>182 1 03 02120 01 0000 110</t>
  </si>
  <si>
    <t>182 1 03 0220 01 0000 110</t>
  </si>
  <si>
    <t>182 1 03 0000 01 0000 110</t>
  </si>
  <si>
    <t>182 1 06 0120 14 0000 110</t>
  </si>
  <si>
    <t>182 1 06 01030 14 0000 110</t>
  </si>
  <si>
    <t>182 1 06 01040 14 0000 110</t>
  </si>
  <si>
    <t>703 1 13 02994 14 0000 130</t>
  </si>
  <si>
    <t>703 1 16 07010 14 0000 140</t>
  </si>
  <si>
    <t>703 1 16 07090 14 0000 140</t>
  </si>
  <si>
    <t>766 1 11 05012 14 0000 120</t>
  </si>
  <si>
    <t>766 1 11 05024 14 0000 120</t>
  </si>
  <si>
    <t>766 1 11 05034 14 0000 120</t>
  </si>
  <si>
    <t>766 1 11 09044 14 0000 120</t>
  </si>
  <si>
    <t>766 111 09080 14 0000 120</t>
  </si>
  <si>
    <t>766 1 14 06012 14 0000 430</t>
  </si>
  <si>
    <t>766 1 14 06024 14 0000 430</t>
  </si>
  <si>
    <t>774 1 16 07010 14 0000 140</t>
  </si>
  <si>
    <t>Приложение 3</t>
  </si>
  <si>
    <t xml:space="preserve">к Порядку составления и </t>
  </si>
  <si>
    <t>ведения кассового плана</t>
  </si>
  <si>
    <t>Графики выплат
по источникам финансирования дефицита районного бюджета</t>
  </si>
  <si>
    <t>Единица измерения:  руб.</t>
  </si>
  <si>
    <t>Дата поступления или выплаты</t>
  </si>
  <si>
    <t>ВСЕГО  выплаты   по источникам финансирования дефицита бюджета</t>
  </si>
  <si>
    <t>Зам.начальника финансового управления</t>
  </si>
  <si>
    <t>исполнения бюджета округа</t>
  </si>
  <si>
    <t>703 0103010014 0000 810</t>
  </si>
  <si>
    <t xml:space="preserve"> Итого по КБК                                                      703 0103010014 0000 810</t>
  </si>
  <si>
    <t>от 28.12.2024 № 64</t>
  </si>
  <si>
    <t>703 0102000014 0000 710</t>
  </si>
  <si>
    <t xml:space="preserve">   766 1 14 06312 14 0000 430</t>
  </si>
  <si>
    <t>Финансовый орган: Финансовое управление администрации Собинского муниципального округа</t>
  </si>
  <si>
    <t xml:space="preserve">на 2026 год </t>
  </si>
  <si>
    <t>554 1 16 01050 01 0000 140</t>
  </si>
  <si>
    <t>588 1 16 02020 02 0000 140</t>
  </si>
  <si>
    <t>703 1 08 04020 01 0000 110</t>
  </si>
  <si>
    <t>703 1 16 10061 14 0000 140</t>
  </si>
  <si>
    <t>799 1 13 02064 14 0000 130</t>
  </si>
  <si>
    <t>766 1 14 02042 14 0000 410</t>
  </si>
  <si>
    <t>599 1 16 02020 02 0000 140</t>
  </si>
  <si>
    <t>март 2026</t>
  </si>
  <si>
    <t>апрель 2026</t>
  </si>
  <si>
    <t>июнь 2026</t>
  </si>
  <si>
    <t>октябрь 2026</t>
  </si>
  <si>
    <t>декабрь 2026</t>
  </si>
  <si>
    <t>на 2026 год (первоначальный)</t>
  </si>
  <si>
    <t>" 29 " декабря  2025 г.</t>
  </si>
  <si>
    <t>" 29 "  декабря  2025 г.</t>
  </si>
  <si>
    <t>Кассовый план муниципального округа на 2026 год (первоначальный)</t>
  </si>
  <si>
    <t>c 01.01.2026 по 31.12.2026</t>
  </si>
  <si>
    <t>Показатель</t>
  </si>
  <si>
    <t>Кассовый план на год</t>
  </si>
  <si>
    <t>Январь</t>
  </si>
  <si>
    <t>Февраль</t>
  </si>
  <si>
    <t>Март</t>
  </si>
  <si>
    <t>Итого 1 квартал</t>
  </si>
  <si>
    <t>Апрель</t>
  </si>
  <si>
    <t>Май</t>
  </si>
  <si>
    <t>Июнь</t>
  </si>
  <si>
    <t>Итого 2 квартал</t>
  </si>
  <si>
    <t>Июль</t>
  </si>
  <si>
    <t>Август</t>
  </si>
  <si>
    <t>Сентябрь</t>
  </si>
  <si>
    <t>Итого 3 квартал</t>
  </si>
  <si>
    <t>Октябрь</t>
  </si>
  <si>
    <t>Ноябрь</t>
  </si>
  <si>
    <t>Декабрь</t>
  </si>
  <si>
    <t>Итого 4 квартал</t>
  </si>
  <si>
    <t>Остаток на начало периода</t>
  </si>
  <si>
    <t>Доходы</t>
  </si>
  <si>
    <t>Поступление средств из областного бюджета</t>
  </si>
  <si>
    <t>Возврат остатков целевых субсидий, субвенций и иных межбюджетных в областного бюджета</t>
  </si>
  <si>
    <t>Поступление по источникам финансирования дефицита бюджета</t>
  </si>
  <si>
    <t>ВСЕГО КАССОВЫХ ПОСТУПЛЕНИЙ</t>
  </si>
  <si>
    <t>Расходы</t>
  </si>
  <si>
    <t>Выплаты по источникам финансирования дефицита бюджета</t>
  </si>
  <si>
    <t>ВСЕГО КАССОВЫЕ ВЫПЛАТЫ</t>
  </si>
  <si>
    <t>Сальдо поступлений (+)/ выбытий (-)</t>
  </si>
  <si>
    <t>администрации муниципального округа</t>
  </si>
  <si>
    <t>Зам.начальника финансового</t>
  </si>
  <si>
    <t>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</si>
</sst>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8"/>
      <name val="Arial Cyr"/>
      <charset val="204"/>
    </font>
    <font>
      <vertAlign val="superscript"/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rgb="FF000000"/>
      <name val="Arial Cy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14" fillId="0" borderId="0">
      <alignment wrapText="1"/>
    </xf>
    <xf numFmtId="0" fontId="16" fillId="0" borderId="0"/>
    <xf numFmtId="0" fontId="14" fillId="0" borderId="0"/>
    <xf numFmtId="0" fontId="17" fillId="0" borderId="0">
      <alignment horizontal="center"/>
    </xf>
    <xf numFmtId="0" fontId="14" fillId="0" borderId="0">
      <alignment horizontal="center"/>
    </xf>
    <xf numFmtId="0" fontId="14" fillId="0" borderId="24">
      <alignment horizontal="center" vertical="center"/>
    </xf>
    <xf numFmtId="4" fontId="14" fillId="0" borderId="24">
      <alignment horizontal="center" vertical="center" shrinkToFit="1"/>
    </xf>
    <xf numFmtId="0" fontId="14" fillId="0" borderId="24">
      <alignment horizontal="left" wrapText="1"/>
    </xf>
    <xf numFmtId="4" fontId="14" fillId="0" borderId="24">
      <alignment horizontal="right" shrinkToFit="1"/>
    </xf>
    <xf numFmtId="0" fontId="14" fillId="0" borderId="0">
      <alignment horizontal="left" wrapText="1"/>
    </xf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/>
    <xf numFmtId="0" fontId="5" fillId="0" borderId="0" xfId="0" applyFont="1" applyBorder="1"/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49" fontId="2" fillId="0" borderId="8" xfId="0" applyNumberFormat="1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165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wrapText="1"/>
    </xf>
    <xf numFmtId="0" fontId="10" fillId="0" borderId="0" xfId="0" applyFont="1"/>
    <xf numFmtId="0" fontId="6" fillId="0" borderId="0" xfId="0" applyFont="1"/>
    <xf numFmtId="0" fontId="11" fillId="0" borderId="9" xfId="0" applyFont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49" fontId="12" fillId="0" borderId="12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/>
    <xf numFmtId="0" fontId="2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/>
    <xf numFmtId="0" fontId="7" fillId="0" borderId="0" xfId="0" applyFont="1" applyFill="1"/>
    <xf numFmtId="2" fontId="13" fillId="0" borderId="6" xfId="0" applyNumberFormat="1" applyFont="1" applyBorder="1"/>
    <xf numFmtId="2" fontId="13" fillId="0" borderId="7" xfId="0" applyNumberFormat="1" applyFont="1" applyBorder="1"/>
    <xf numFmtId="165" fontId="13" fillId="0" borderId="6" xfId="0" applyNumberFormat="1" applyFont="1" applyBorder="1"/>
    <xf numFmtId="0" fontId="7" fillId="0" borderId="0" xfId="0" applyFont="1"/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/>
    <xf numFmtId="0" fontId="0" fillId="0" borderId="0" xfId="0" applyAlignment="1"/>
    <xf numFmtId="0" fontId="8" fillId="0" borderId="0" xfId="0" applyFont="1" applyBorder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7" fillId="0" borderId="21" xfId="0" applyNumberFormat="1" applyFont="1" applyFill="1" applyBorder="1" applyAlignment="1">
      <alignment horizontal="center"/>
    </xf>
    <xf numFmtId="49" fontId="7" fillId="0" borderId="22" xfId="0" applyNumberFormat="1" applyFont="1" applyFill="1" applyBorder="1" applyAlignment="1">
      <alignment horizontal="center"/>
    </xf>
    <xf numFmtId="164" fontId="7" fillId="0" borderId="21" xfId="1" applyFont="1" applyFill="1" applyBorder="1" applyAlignment="1">
      <alignment horizontal="center"/>
    </xf>
    <xf numFmtId="164" fontId="7" fillId="0" borderId="22" xfId="1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164" fontId="12" fillId="0" borderId="21" xfId="1" applyFont="1" applyFill="1" applyBorder="1" applyAlignment="1">
      <alignment horizontal="center"/>
    </xf>
    <xf numFmtId="164" fontId="12" fillId="0" borderId="22" xfId="1" applyFont="1" applyFill="1" applyBorder="1" applyAlignment="1">
      <alignment horizontal="center"/>
    </xf>
    <xf numFmtId="164" fontId="7" fillId="0" borderId="6" xfId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164" fontId="12" fillId="0" borderId="21" xfId="0" applyNumberFormat="1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15" fillId="0" borderId="0" xfId="2" applyNumberFormat="1" applyFont="1" applyProtection="1">
      <alignment wrapText="1"/>
    </xf>
    <xf numFmtId="0" fontId="15" fillId="0" borderId="0" xfId="2" applyFont="1">
      <alignment wrapText="1"/>
    </xf>
    <xf numFmtId="0" fontId="7" fillId="0" borderId="0" xfId="3" applyFont="1" applyProtection="1">
      <protection locked="0"/>
    </xf>
    <xf numFmtId="0" fontId="15" fillId="0" borderId="0" xfId="4" applyNumberFormat="1" applyFont="1" applyProtection="1"/>
    <xf numFmtId="0" fontId="15" fillId="0" borderId="0" xfId="4" applyNumberFormat="1" applyFont="1" applyProtection="1"/>
    <xf numFmtId="0" fontId="15" fillId="0" borderId="0" xfId="4" applyFont="1"/>
    <xf numFmtId="0" fontId="18" fillId="0" borderId="0" xfId="5" applyNumberFormat="1" applyFont="1" applyAlignment="1" applyProtection="1"/>
    <xf numFmtId="0" fontId="18" fillId="0" borderId="0" xfId="5" applyFont="1" applyAlignment="1"/>
    <xf numFmtId="0" fontId="19" fillId="0" borderId="0" xfId="5" applyNumberFormat="1" applyFont="1" applyAlignment="1" applyProtection="1"/>
    <xf numFmtId="0" fontId="19" fillId="0" borderId="0" xfId="5" applyFont="1" applyAlignment="1"/>
    <xf numFmtId="0" fontId="15" fillId="0" borderId="0" xfId="6" applyNumberFormat="1" applyFont="1" applyAlignment="1" applyProtection="1"/>
    <xf numFmtId="0" fontId="15" fillId="0" borderId="0" xfId="6" applyFont="1" applyAlignment="1"/>
    <xf numFmtId="0" fontId="20" fillId="0" borderId="0" xfId="6" applyNumberFormat="1" applyFont="1" applyAlignment="1" applyProtection="1"/>
    <xf numFmtId="0" fontId="20" fillId="0" borderId="0" xfId="6" applyFont="1" applyAlignment="1"/>
    <xf numFmtId="0" fontId="15" fillId="0" borderId="0" xfId="4" applyNumberFormat="1" applyFont="1" applyAlignment="1" applyProtection="1">
      <alignment horizontal="left"/>
    </xf>
    <xf numFmtId="0" fontId="15" fillId="0" borderId="0" xfId="4" applyNumberFormat="1" applyFont="1" applyAlignment="1" applyProtection="1">
      <alignment horizontal="left"/>
    </xf>
    <xf numFmtId="0" fontId="15" fillId="0" borderId="0" xfId="4" applyFont="1" applyAlignment="1">
      <alignment horizontal="left"/>
    </xf>
    <xf numFmtId="0" fontId="15" fillId="0" borderId="24" xfId="7" applyNumberFormat="1" applyFont="1" applyProtection="1">
      <alignment horizontal="center" vertical="center"/>
    </xf>
    <xf numFmtId="0" fontId="15" fillId="0" borderId="24" xfId="7" applyFont="1">
      <alignment horizontal="center" vertical="center"/>
    </xf>
    <xf numFmtId="4" fontId="15" fillId="0" borderId="24" xfId="8" applyNumberFormat="1" applyFont="1" applyProtection="1">
      <alignment horizontal="center" vertical="center" shrinkToFit="1"/>
    </xf>
    <xf numFmtId="0" fontId="15" fillId="0" borderId="24" xfId="9" applyNumberFormat="1" applyFont="1" applyProtection="1">
      <alignment horizontal="left" wrapText="1"/>
    </xf>
    <xf numFmtId="0" fontId="15" fillId="0" borderId="24" xfId="9" applyFont="1">
      <alignment horizontal="left" wrapText="1"/>
    </xf>
    <xf numFmtId="4" fontId="15" fillId="0" borderId="24" xfId="10" applyNumberFormat="1" applyFont="1" applyProtection="1">
      <alignment horizontal="right" shrinkToFit="1"/>
    </xf>
    <xf numFmtId="0" fontId="18" fillId="0" borderId="24" xfId="9" applyNumberFormat="1" applyFont="1" applyProtection="1">
      <alignment horizontal="left" wrapText="1"/>
    </xf>
    <xf numFmtId="0" fontId="18" fillId="0" borderId="24" xfId="9" applyFont="1">
      <alignment horizontal="left" wrapText="1"/>
    </xf>
    <xf numFmtId="4" fontId="18" fillId="0" borderId="24" xfId="10" applyNumberFormat="1" applyFont="1" applyProtection="1">
      <alignment horizontal="right" shrinkToFit="1"/>
    </xf>
    <xf numFmtId="0" fontId="12" fillId="0" borderId="0" xfId="3" applyFont="1" applyProtection="1">
      <protection locked="0"/>
    </xf>
    <xf numFmtId="0" fontId="15" fillId="0" borderId="0" xfId="11" applyNumberFormat="1" applyFont="1" applyProtection="1">
      <alignment horizontal="left" wrapText="1"/>
    </xf>
    <xf numFmtId="0" fontId="15" fillId="0" borderId="0" xfId="11" applyFont="1">
      <alignment horizontal="left" wrapText="1"/>
    </xf>
    <xf numFmtId="0" fontId="15" fillId="0" borderId="0" xfId="11" applyNumberFormat="1" applyFont="1" applyProtection="1">
      <alignment horizontal="left" wrapText="1"/>
    </xf>
    <xf numFmtId="0" fontId="7" fillId="0" borderId="0" xfId="3" applyFont="1" applyAlignment="1" applyProtection="1">
      <alignment horizontal="center"/>
      <protection locked="0"/>
    </xf>
    <xf numFmtId="0" fontId="7" fillId="0" borderId="0" xfId="3" applyFont="1" applyAlignment="1" applyProtection="1">
      <alignment horizontal="left"/>
      <protection locked="0"/>
    </xf>
  </cellXfs>
  <cellStyles count="12">
    <cellStyle name="xl22" xfId="2"/>
    <cellStyle name="xl23" xfId="4"/>
    <cellStyle name="xl24" xfId="5"/>
    <cellStyle name="xl25" xfId="6"/>
    <cellStyle name="xl27" xfId="7"/>
    <cellStyle name="xl28" xfId="8"/>
    <cellStyle name="xl30" xfId="9"/>
    <cellStyle name="xl31" xfId="10"/>
    <cellStyle name="xl33" xfId="11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9"/>
  <sheetViews>
    <sheetView topLeftCell="A31" zoomScaleNormal="100" zoomScaleSheetLayoutView="100" workbookViewId="0">
      <selection activeCell="S57" sqref="S57"/>
    </sheetView>
  </sheetViews>
  <sheetFormatPr defaultColWidth="9.28515625" defaultRowHeight="12.75" x14ac:dyDescent="0.2"/>
  <cols>
    <col min="1" max="1" width="27.42578125" style="1" customWidth="1"/>
    <col min="2" max="3" width="7.7109375" style="1" customWidth="1"/>
    <col min="4" max="4" width="7.42578125" style="1" customWidth="1"/>
    <col min="5" max="7" width="7.7109375" style="1" customWidth="1"/>
    <col min="8" max="8" width="7.42578125" style="1" customWidth="1"/>
    <col min="9" max="9" width="7.5703125" style="1" customWidth="1"/>
    <col min="10" max="10" width="8" style="1" customWidth="1"/>
    <col min="11" max="11" width="7.42578125" style="1" customWidth="1"/>
    <col min="12" max="12" width="7.85546875" style="1" customWidth="1"/>
    <col min="13" max="13" width="9.140625" style="1" customWidth="1"/>
    <col min="14" max="14" width="14.85546875" style="1" customWidth="1"/>
    <col min="15" max="16384" width="9.28515625" style="1"/>
  </cols>
  <sheetData>
    <row r="1" spans="1:13" x14ac:dyDescent="0.2">
      <c r="I1" s="68" t="s">
        <v>23</v>
      </c>
      <c r="J1" s="59"/>
      <c r="K1" s="59"/>
      <c r="L1" s="59"/>
      <c r="M1" s="59"/>
    </row>
    <row r="2" spans="1:13" x14ac:dyDescent="0.2">
      <c r="I2" s="68" t="s">
        <v>51</v>
      </c>
      <c r="J2" s="59"/>
      <c r="K2" s="59"/>
      <c r="L2" s="59"/>
      <c r="M2" s="59"/>
    </row>
    <row r="3" spans="1:13" x14ac:dyDescent="0.2">
      <c r="I3" s="68" t="s">
        <v>52</v>
      </c>
      <c r="J3" s="59"/>
      <c r="K3" s="59"/>
      <c r="L3" s="59"/>
      <c r="M3" s="59"/>
    </row>
    <row r="4" spans="1:13" x14ac:dyDescent="0.2">
      <c r="I4" s="68" t="s">
        <v>53</v>
      </c>
      <c r="J4" s="59"/>
      <c r="K4" s="59"/>
      <c r="L4" s="59"/>
      <c r="M4" s="59"/>
    </row>
    <row r="5" spans="1:13" x14ac:dyDescent="0.2">
      <c r="I5" s="68" t="s">
        <v>54</v>
      </c>
      <c r="J5" s="59"/>
      <c r="K5" s="59"/>
      <c r="L5" s="59"/>
      <c r="M5" s="59"/>
    </row>
    <row r="6" spans="1:13" x14ac:dyDescent="0.2">
      <c r="I6" s="68" t="s">
        <v>83</v>
      </c>
      <c r="J6" s="59"/>
      <c r="K6" s="59"/>
      <c r="L6" s="59"/>
      <c r="M6" s="59"/>
    </row>
    <row r="8" spans="1:13" ht="18" x14ac:dyDescent="0.25">
      <c r="A8" s="51" t="s">
        <v>50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13" ht="18" x14ac:dyDescent="0.25">
      <c r="A9" s="51" t="s">
        <v>87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3" ht="18" x14ac:dyDescent="0.25">
      <c r="A10" s="51" t="s">
        <v>27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3" ht="18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3.5" thickBot="1" x14ac:dyDescent="0.25">
      <c r="M12" s="4" t="s">
        <v>13</v>
      </c>
    </row>
    <row r="13" spans="1:13" x14ac:dyDescent="0.2">
      <c r="A13" s="1" t="s">
        <v>22</v>
      </c>
      <c r="B13" s="58" t="s">
        <v>49</v>
      </c>
      <c r="C13" s="58"/>
      <c r="D13" s="58"/>
      <c r="E13" s="58"/>
      <c r="F13" s="58"/>
      <c r="G13" s="58"/>
      <c r="H13" s="58"/>
      <c r="I13" s="59"/>
      <c r="J13" s="59"/>
      <c r="L13" s="2" t="s">
        <v>16</v>
      </c>
      <c r="M13" s="5"/>
    </row>
    <row r="14" spans="1:13" ht="14.25" x14ac:dyDescent="0.2">
      <c r="A14" s="1" t="s">
        <v>20</v>
      </c>
      <c r="L14" s="2" t="s">
        <v>12</v>
      </c>
      <c r="M14" s="6"/>
    </row>
    <row r="15" spans="1:13" ht="13.5" thickBot="1" x14ac:dyDescent="0.25">
      <c r="A15" s="1" t="s">
        <v>14</v>
      </c>
      <c r="M15" s="7"/>
    </row>
    <row r="17" spans="1:61" x14ac:dyDescent="0.2">
      <c r="A17" s="54" t="s">
        <v>48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</row>
    <row r="18" spans="1:61" ht="0.75" customHeight="1" thickBot="1" x14ac:dyDescent="0.25"/>
    <row r="19" spans="1:61" ht="12.75" customHeight="1" x14ac:dyDescent="0.2">
      <c r="A19" s="55" t="s">
        <v>21</v>
      </c>
      <c r="B19" s="52" t="s">
        <v>17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3"/>
    </row>
    <row r="20" spans="1:61" s="3" customFormat="1" x14ac:dyDescent="0.2">
      <c r="A20" s="56"/>
      <c r="B20" s="13">
        <v>1</v>
      </c>
      <c r="C20" s="13">
        <v>2</v>
      </c>
      <c r="D20" s="13">
        <v>3</v>
      </c>
      <c r="E20" s="13">
        <v>4</v>
      </c>
      <c r="F20" s="13">
        <v>5</v>
      </c>
      <c r="G20" s="13">
        <v>6</v>
      </c>
      <c r="H20" s="13">
        <v>7</v>
      </c>
      <c r="I20" s="13">
        <v>8</v>
      </c>
      <c r="J20" s="13">
        <v>9</v>
      </c>
      <c r="K20" s="13">
        <v>10</v>
      </c>
      <c r="L20" s="13">
        <v>11</v>
      </c>
      <c r="M20" s="14">
        <v>12</v>
      </c>
    </row>
    <row r="21" spans="1:61" s="3" customFormat="1" x14ac:dyDescent="0.2">
      <c r="A21" s="56"/>
      <c r="B21" s="13" t="s">
        <v>0</v>
      </c>
      <c r="C21" s="13" t="s">
        <v>1</v>
      </c>
      <c r="D21" s="13" t="s">
        <v>2</v>
      </c>
      <c r="E21" s="13" t="s">
        <v>3</v>
      </c>
      <c r="F21" s="13" t="s">
        <v>4</v>
      </c>
      <c r="G21" s="13" t="s">
        <v>5</v>
      </c>
      <c r="H21" s="13" t="s">
        <v>6</v>
      </c>
      <c r="I21" s="13" t="s">
        <v>7</v>
      </c>
      <c r="J21" s="13" t="s">
        <v>8</v>
      </c>
      <c r="K21" s="13" t="s">
        <v>9</v>
      </c>
      <c r="L21" s="13" t="s">
        <v>10</v>
      </c>
      <c r="M21" s="14" t="s">
        <v>11</v>
      </c>
    </row>
    <row r="22" spans="1:61" s="3" customFormat="1" ht="15" customHeight="1" x14ac:dyDescent="0.2">
      <c r="A22" s="18" t="s">
        <v>24</v>
      </c>
      <c r="B22" s="21">
        <v>39801</v>
      </c>
      <c r="C22" s="21">
        <v>9708</v>
      </c>
      <c r="D22" s="21">
        <v>99216</v>
      </c>
      <c r="E22" s="21">
        <v>68349</v>
      </c>
      <c r="F22" s="21">
        <v>56611</v>
      </c>
      <c r="G22" s="21">
        <v>68059</v>
      </c>
      <c r="H22" s="21">
        <v>85170</v>
      </c>
      <c r="I22" s="21">
        <v>69014</v>
      </c>
      <c r="J22" s="21">
        <v>76208</v>
      </c>
      <c r="K22" s="21">
        <v>76640</v>
      </c>
      <c r="L22" s="21">
        <v>81468</v>
      </c>
      <c r="M22" s="22">
        <v>384052</v>
      </c>
      <c r="N22" s="27"/>
    </row>
    <row r="23" spans="1:61" s="3" customFormat="1" ht="15" customHeight="1" x14ac:dyDescent="0.2">
      <c r="A23" s="18" t="s">
        <v>55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2550</v>
      </c>
      <c r="H23" s="21">
        <v>0</v>
      </c>
      <c r="I23" s="21">
        <v>0</v>
      </c>
      <c r="J23" s="21">
        <v>0</v>
      </c>
      <c r="K23" s="21">
        <v>0</v>
      </c>
      <c r="L23" s="21">
        <v>2747</v>
      </c>
      <c r="M23" s="22">
        <v>490</v>
      </c>
      <c r="N23" s="27"/>
    </row>
    <row r="24" spans="1:61" s="3" customFormat="1" ht="15" customHeight="1" x14ac:dyDescent="0.2">
      <c r="A24" s="18" t="s">
        <v>56</v>
      </c>
      <c r="B24" s="21">
        <v>4082</v>
      </c>
      <c r="C24" s="21">
        <v>4083</v>
      </c>
      <c r="D24" s="21">
        <v>4084</v>
      </c>
      <c r="E24" s="21">
        <v>4084</v>
      </c>
      <c r="F24" s="21">
        <v>4084</v>
      </c>
      <c r="G24" s="21">
        <v>4084</v>
      </c>
      <c r="H24" s="21">
        <v>4083</v>
      </c>
      <c r="I24" s="21">
        <v>4084</v>
      </c>
      <c r="J24" s="21">
        <v>4084</v>
      </c>
      <c r="K24" s="21">
        <v>4084</v>
      </c>
      <c r="L24" s="21">
        <v>4084</v>
      </c>
      <c r="M24" s="22">
        <v>4084</v>
      </c>
      <c r="N24" s="27"/>
    </row>
    <row r="25" spans="1:61" s="3" customFormat="1" ht="15" customHeight="1" x14ac:dyDescent="0.2">
      <c r="A25" s="18" t="s">
        <v>57</v>
      </c>
      <c r="B25" s="21">
        <v>235</v>
      </c>
      <c r="C25" s="21">
        <v>30</v>
      </c>
      <c r="D25" s="21">
        <v>9</v>
      </c>
      <c r="E25" s="21">
        <v>255</v>
      </c>
      <c r="F25" s="21">
        <v>40</v>
      </c>
      <c r="G25" s="21">
        <v>3</v>
      </c>
      <c r="H25" s="21">
        <v>310</v>
      </c>
      <c r="I25" s="21">
        <v>35</v>
      </c>
      <c r="J25" s="21">
        <v>10</v>
      </c>
      <c r="K25" s="21">
        <v>165</v>
      </c>
      <c r="L25" s="21">
        <v>459</v>
      </c>
      <c r="M25" s="22">
        <v>5</v>
      </c>
      <c r="N25" s="27"/>
    </row>
    <row r="26" spans="1:61" s="3" customFormat="1" ht="15" customHeight="1" x14ac:dyDescent="0.2">
      <c r="A26" s="18" t="s">
        <v>47</v>
      </c>
      <c r="B26" s="21">
        <v>290</v>
      </c>
      <c r="C26" s="21">
        <v>70</v>
      </c>
      <c r="D26" s="21">
        <v>13900</v>
      </c>
      <c r="E26" s="21">
        <v>38096</v>
      </c>
      <c r="F26" s="21">
        <v>9719</v>
      </c>
      <c r="G26" s="21">
        <v>2979</v>
      </c>
      <c r="H26" s="21">
        <v>24037</v>
      </c>
      <c r="I26" s="21">
        <v>1596</v>
      </c>
      <c r="J26" s="21">
        <v>960</v>
      </c>
      <c r="K26" s="21">
        <v>25524</v>
      </c>
      <c r="L26" s="21">
        <v>1820</v>
      </c>
      <c r="M26" s="22">
        <v>1015</v>
      </c>
      <c r="N26" s="27"/>
    </row>
    <row r="27" spans="1:61" s="3" customFormat="1" ht="15" customHeight="1" x14ac:dyDescent="0.2">
      <c r="A27" s="18" t="s">
        <v>25</v>
      </c>
      <c r="B27" s="21">
        <v>0</v>
      </c>
      <c r="C27" s="21">
        <v>5</v>
      </c>
      <c r="D27" s="21">
        <v>8080</v>
      </c>
      <c r="E27" s="21">
        <v>11</v>
      </c>
      <c r="F27" s="21">
        <v>11</v>
      </c>
      <c r="G27" s="21">
        <v>0</v>
      </c>
      <c r="H27" s="21">
        <v>11507</v>
      </c>
      <c r="I27" s="21">
        <v>0</v>
      </c>
      <c r="J27" s="21">
        <v>0</v>
      </c>
      <c r="K27" s="21">
        <v>0</v>
      </c>
      <c r="L27" s="21">
        <v>0</v>
      </c>
      <c r="M27" s="22">
        <v>0</v>
      </c>
      <c r="N27" s="27"/>
    </row>
    <row r="28" spans="1:61" s="3" customFormat="1" ht="15" customHeight="1" x14ac:dyDescent="0.2">
      <c r="A28" s="18" t="s">
        <v>33</v>
      </c>
      <c r="B28" s="21">
        <v>403</v>
      </c>
      <c r="C28" s="21">
        <v>40</v>
      </c>
      <c r="D28" s="21">
        <v>30</v>
      </c>
      <c r="E28" s="21">
        <v>950</v>
      </c>
      <c r="F28" s="21">
        <v>140</v>
      </c>
      <c r="G28" s="21">
        <v>100</v>
      </c>
      <c r="H28" s="21">
        <v>670</v>
      </c>
      <c r="I28" s="21">
        <v>25</v>
      </c>
      <c r="J28" s="21">
        <v>250</v>
      </c>
      <c r="K28" s="21">
        <v>35</v>
      </c>
      <c r="L28" s="21">
        <v>50</v>
      </c>
      <c r="M28" s="22">
        <v>5586</v>
      </c>
      <c r="N28" s="27"/>
    </row>
    <row r="29" spans="1:61" s="3" customFormat="1" ht="15" customHeight="1" x14ac:dyDescent="0.2">
      <c r="A29" s="18" t="s">
        <v>58</v>
      </c>
      <c r="B29" s="21">
        <v>423</v>
      </c>
      <c r="C29" s="21">
        <v>307</v>
      </c>
      <c r="D29" s="21">
        <v>212</v>
      </c>
      <c r="E29" s="21">
        <v>121</v>
      </c>
      <c r="F29" s="21">
        <v>165</v>
      </c>
      <c r="G29" s="21">
        <v>210</v>
      </c>
      <c r="H29" s="21">
        <v>430</v>
      </c>
      <c r="I29" s="21">
        <v>577</v>
      </c>
      <c r="J29" s="21">
        <v>7433</v>
      </c>
      <c r="K29" s="21">
        <v>8559</v>
      </c>
      <c r="L29" s="21">
        <v>17804</v>
      </c>
      <c r="M29" s="22">
        <v>5999</v>
      </c>
      <c r="N29" s="27"/>
    </row>
    <row r="30" spans="1:61" s="3" customFormat="1" ht="15" customHeight="1" x14ac:dyDescent="0.2">
      <c r="A30" s="18" t="s">
        <v>36</v>
      </c>
      <c r="B30" s="21">
        <v>1186</v>
      </c>
      <c r="C30" s="21">
        <v>473</v>
      </c>
      <c r="D30" s="21">
        <v>790</v>
      </c>
      <c r="E30" s="21">
        <v>550</v>
      </c>
      <c r="F30" s="21">
        <v>450</v>
      </c>
      <c r="G30" s="21">
        <v>482</v>
      </c>
      <c r="H30" s="21">
        <v>673</v>
      </c>
      <c r="I30" s="21">
        <v>850</v>
      </c>
      <c r="J30" s="21">
        <v>4538</v>
      </c>
      <c r="K30" s="21">
        <v>5999</v>
      </c>
      <c r="L30" s="21">
        <v>9493</v>
      </c>
      <c r="M30" s="22">
        <v>6643</v>
      </c>
      <c r="N30" s="27"/>
    </row>
    <row r="31" spans="1:61" s="3" customFormat="1" ht="15" customHeight="1" x14ac:dyDescent="0.2">
      <c r="A31" s="18" t="s">
        <v>59</v>
      </c>
      <c r="B31" s="21">
        <v>393</v>
      </c>
      <c r="C31" s="21">
        <v>545</v>
      </c>
      <c r="D31" s="21">
        <v>8790</v>
      </c>
      <c r="E31" s="21">
        <v>7223</v>
      </c>
      <c r="F31" s="21">
        <v>2100</v>
      </c>
      <c r="G31" s="21">
        <v>520</v>
      </c>
      <c r="H31" s="21">
        <v>8277</v>
      </c>
      <c r="I31" s="21">
        <v>1491</v>
      </c>
      <c r="J31" s="21">
        <v>196</v>
      </c>
      <c r="K31" s="21">
        <v>8930</v>
      </c>
      <c r="L31" s="21">
        <v>690</v>
      </c>
      <c r="M31" s="22">
        <v>768</v>
      </c>
      <c r="N31" s="27"/>
    </row>
    <row r="32" spans="1:61" s="3" customFormat="1" ht="15" customHeight="1" x14ac:dyDescent="0.2">
      <c r="A32" s="18" t="s">
        <v>60</v>
      </c>
      <c r="B32" s="21">
        <v>954</v>
      </c>
      <c r="C32" s="21">
        <v>603</v>
      </c>
      <c r="D32" s="21">
        <v>802</v>
      </c>
      <c r="E32" s="21">
        <v>403</v>
      </c>
      <c r="F32" s="21">
        <v>351</v>
      </c>
      <c r="G32" s="21">
        <v>183</v>
      </c>
      <c r="H32" s="21">
        <v>320</v>
      </c>
      <c r="I32" s="21">
        <v>460</v>
      </c>
      <c r="J32" s="21">
        <v>3937</v>
      </c>
      <c r="K32" s="21">
        <v>5945</v>
      </c>
      <c r="L32" s="21">
        <v>11501</v>
      </c>
      <c r="M32" s="22">
        <v>5729</v>
      </c>
      <c r="N32" s="27"/>
    </row>
    <row r="33" spans="1:14" s="3" customFormat="1" ht="15" customHeight="1" x14ac:dyDescent="0.2">
      <c r="A33" s="18" t="s">
        <v>35</v>
      </c>
      <c r="B33" s="21">
        <v>0</v>
      </c>
      <c r="C33" s="21">
        <v>0</v>
      </c>
      <c r="D33" s="21">
        <v>0</v>
      </c>
      <c r="E33" s="21">
        <v>0</v>
      </c>
      <c r="F33" s="21">
        <v>115</v>
      </c>
      <c r="G33" s="21">
        <v>141</v>
      </c>
      <c r="H33" s="21">
        <v>294</v>
      </c>
      <c r="I33" s="21">
        <v>650</v>
      </c>
      <c r="J33" s="21">
        <v>750</v>
      </c>
      <c r="K33" s="21">
        <v>490</v>
      </c>
      <c r="L33" s="21">
        <v>242</v>
      </c>
      <c r="M33" s="22">
        <v>109</v>
      </c>
      <c r="N33" s="27"/>
    </row>
    <row r="34" spans="1:14" s="3" customFormat="1" ht="15" customHeight="1" x14ac:dyDescent="0.2">
      <c r="A34" s="18" t="s">
        <v>26</v>
      </c>
      <c r="B34" s="21">
        <v>1445</v>
      </c>
      <c r="C34" s="21">
        <v>1743</v>
      </c>
      <c r="D34" s="21">
        <v>2010</v>
      </c>
      <c r="E34" s="21">
        <v>2047</v>
      </c>
      <c r="F34" s="21">
        <v>1941</v>
      </c>
      <c r="G34" s="21">
        <v>1837</v>
      </c>
      <c r="H34" s="21">
        <v>2060</v>
      </c>
      <c r="I34" s="21">
        <v>2507</v>
      </c>
      <c r="J34" s="21">
        <v>2278</v>
      </c>
      <c r="K34" s="21">
        <v>3109</v>
      </c>
      <c r="L34" s="21">
        <v>2859</v>
      </c>
      <c r="M34" s="22">
        <v>2563</v>
      </c>
      <c r="N34" s="27"/>
    </row>
    <row r="35" spans="1:14" s="3" customFormat="1" ht="15" customHeight="1" x14ac:dyDescent="0.2">
      <c r="A35" s="18" t="s">
        <v>43</v>
      </c>
      <c r="B35" s="21">
        <v>0</v>
      </c>
      <c r="C35" s="21">
        <v>0</v>
      </c>
      <c r="D35" s="21">
        <v>0</v>
      </c>
      <c r="E35" s="21">
        <v>0.1</v>
      </c>
      <c r="F35" s="21">
        <v>5</v>
      </c>
      <c r="G35" s="21">
        <v>2.7</v>
      </c>
      <c r="H35" s="21">
        <v>6.8</v>
      </c>
      <c r="I35" s="21">
        <v>5.4</v>
      </c>
      <c r="J35" s="21">
        <v>0</v>
      </c>
      <c r="K35" s="21">
        <v>0</v>
      </c>
      <c r="L35" s="21">
        <v>0</v>
      </c>
      <c r="M35" s="22">
        <v>0</v>
      </c>
      <c r="N35" s="27"/>
    </row>
    <row r="36" spans="1:14" s="3" customFormat="1" ht="15" customHeight="1" x14ac:dyDescent="0.2">
      <c r="A36" s="18" t="s">
        <v>39</v>
      </c>
      <c r="B36" s="21">
        <v>3</v>
      </c>
      <c r="C36" s="21">
        <v>3</v>
      </c>
      <c r="D36" s="21">
        <v>3.6</v>
      </c>
      <c r="E36" s="21">
        <v>3.6</v>
      </c>
      <c r="F36" s="21">
        <v>6</v>
      </c>
      <c r="G36" s="21">
        <v>6</v>
      </c>
      <c r="H36" s="21">
        <v>2.2999999999999998</v>
      </c>
      <c r="I36" s="21">
        <v>2.2999999999999998</v>
      </c>
      <c r="J36" s="21">
        <v>2.4</v>
      </c>
      <c r="K36" s="21">
        <v>2.4</v>
      </c>
      <c r="L36" s="21">
        <v>2.2999999999999998</v>
      </c>
      <c r="M36" s="22">
        <v>2.2999999999999998</v>
      </c>
      <c r="N36" s="27"/>
    </row>
    <row r="37" spans="1:14" s="3" customFormat="1" ht="15" customHeight="1" x14ac:dyDescent="0.2">
      <c r="A37" s="18" t="s">
        <v>40</v>
      </c>
      <c r="B37" s="21">
        <v>0</v>
      </c>
      <c r="C37" s="21">
        <v>1</v>
      </c>
      <c r="D37" s="21">
        <v>1.5</v>
      </c>
      <c r="E37" s="21">
        <v>1.5</v>
      </c>
      <c r="F37" s="21">
        <v>1.5</v>
      </c>
      <c r="G37" s="21">
        <v>2</v>
      </c>
      <c r="H37" s="21">
        <v>1.7</v>
      </c>
      <c r="I37" s="21">
        <v>1.5</v>
      </c>
      <c r="J37" s="21">
        <v>1</v>
      </c>
      <c r="K37" s="21">
        <v>1</v>
      </c>
      <c r="L37" s="21">
        <v>1</v>
      </c>
      <c r="M37" s="22">
        <v>1</v>
      </c>
      <c r="N37" s="27"/>
    </row>
    <row r="38" spans="1:14" s="3" customFormat="1" ht="15" customHeight="1" x14ac:dyDescent="0.2">
      <c r="A38" s="18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0.6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2">
        <v>0.7</v>
      </c>
      <c r="N38" s="27"/>
    </row>
    <row r="39" spans="1:14" s="3" customFormat="1" ht="15" customHeight="1" x14ac:dyDescent="0.2">
      <c r="A39" s="18" t="s">
        <v>44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1</v>
      </c>
      <c r="H39" s="21">
        <v>0</v>
      </c>
      <c r="I39" s="21">
        <v>0</v>
      </c>
      <c r="J39" s="21">
        <v>1.3</v>
      </c>
      <c r="K39" s="21">
        <v>0</v>
      </c>
      <c r="L39" s="21">
        <v>0</v>
      </c>
      <c r="M39" s="22">
        <v>0</v>
      </c>
      <c r="N39" s="27"/>
    </row>
    <row r="40" spans="1:14" s="3" customFormat="1" ht="15" customHeight="1" x14ac:dyDescent="0.2">
      <c r="A40" s="18" t="s">
        <v>42</v>
      </c>
      <c r="B40" s="21">
        <v>0</v>
      </c>
      <c r="C40" s="21">
        <v>1</v>
      </c>
      <c r="D40" s="21">
        <v>1.1000000000000001</v>
      </c>
      <c r="E40" s="21">
        <v>0.9</v>
      </c>
      <c r="F40" s="21">
        <v>1</v>
      </c>
      <c r="G40" s="21">
        <v>1.1000000000000001</v>
      </c>
      <c r="H40" s="21">
        <v>0.8</v>
      </c>
      <c r="I40" s="21">
        <v>1.3</v>
      </c>
      <c r="J40" s="21">
        <v>0.9</v>
      </c>
      <c r="K40" s="21">
        <v>1.3</v>
      </c>
      <c r="L40" s="21">
        <v>1</v>
      </c>
      <c r="M40" s="22">
        <v>0.8</v>
      </c>
      <c r="N40" s="27"/>
    </row>
    <row r="41" spans="1:14" s="3" customFormat="1" ht="15" customHeight="1" x14ac:dyDescent="0.2">
      <c r="A41" s="18" t="s">
        <v>88</v>
      </c>
      <c r="B41" s="21">
        <v>0</v>
      </c>
      <c r="C41" s="21">
        <v>1</v>
      </c>
      <c r="D41" s="21">
        <v>1</v>
      </c>
      <c r="E41" s="21">
        <v>1</v>
      </c>
      <c r="F41" s="21">
        <v>1</v>
      </c>
      <c r="G41" s="21">
        <v>1</v>
      </c>
      <c r="H41" s="21">
        <v>1</v>
      </c>
      <c r="I41" s="21">
        <v>1</v>
      </c>
      <c r="J41" s="21">
        <v>1</v>
      </c>
      <c r="K41" s="21">
        <v>1</v>
      </c>
      <c r="L41" s="21">
        <v>1</v>
      </c>
      <c r="M41" s="22">
        <v>0</v>
      </c>
      <c r="N41" s="27"/>
    </row>
    <row r="42" spans="1:14" s="3" customFormat="1" ht="15" customHeight="1" x14ac:dyDescent="0.2">
      <c r="A42" s="18" t="s">
        <v>45</v>
      </c>
      <c r="B42" s="21">
        <v>0</v>
      </c>
      <c r="C42" s="21">
        <v>9</v>
      </c>
      <c r="D42" s="21">
        <v>9</v>
      </c>
      <c r="E42" s="21">
        <v>9</v>
      </c>
      <c r="F42" s="21">
        <v>9</v>
      </c>
      <c r="G42" s="21">
        <v>9</v>
      </c>
      <c r="H42" s="21">
        <v>9</v>
      </c>
      <c r="I42" s="21">
        <v>9</v>
      </c>
      <c r="J42" s="21">
        <v>9</v>
      </c>
      <c r="K42" s="21">
        <v>9</v>
      </c>
      <c r="L42" s="21">
        <v>9</v>
      </c>
      <c r="M42" s="22">
        <v>10</v>
      </c>
      <c r="N42" s="27"/>
    </row>
    <row r="43" spans="1:14" s="3" customFormat="1" ht="15" customHeight="1" x14ac:dyDescent="0.2">
      <c r="A43" s="18" t="s">
        <v>37</v>
      </c>
      <c r="B43" s="21">
        <v>0</v>
      </c>
      <c r="C43" s="21">
        <v>0</v>
      </c>
      <c r="D43" s="21">
        <v>0</v>
      </c>
      <c r="E43" s="21">
        <v>80</v>
      </c>
      <c r="F43" s="21">
        <v>0</v>
      </c>
      <c r="G43" s="21">
        <v>0</v>
      </c>
      <c r="H43" s="21">
        <v>80</v>
      </c>
      <c r="I43" s="21">
        <v>0</v>
      </c>
      <c r="J43" s="21">
        <v>0</v>
      </c>
      <c r="K43" s="21">
        <v>340</v>
      </c>
      <c r="L43" s="21">
        <v>0</v>
      </c>
      <c r="M43" s="22">
        <v>0</v>
      </c>
      <c r="N43" s="27"/>
    </row>
    <row r="44" spans="1:14" s="3" customFormat="1" ht="15" customHeight="1" x14ac:dyDescent="0.2">
      <c r="A44" s="18" t="s">
        <v>89</v>
      </c>
      <c r="B44" s="21">
        <v>12.2</v>
      </c>
      <c r="C44" s="21">
        <v>14.3</v>
      </c>
      <c r="D44" s="21">
        <v>14.3</v>
      </c>
      <c r="E44" s="21">
        <v>14.3</v>
      </c>
      <c r="F44" s="21">
        <v>12.2</v>
      </c>
      <c r="G44" s="21">
        <v>20</v>
      </c>
      <c r="H44" s="21">
        <v>12.2</v>
      </c>
      <c r="I44" s="21">
        <v>11.7</v>
      </c>
      <c r="J44" s="21">
        <v>16</v>
      </c>
      <c r="K44" s="21">
        <v>14.5</v>
      </c>
      <c r="L44" s="21">
        <v>12.2</v>
      </c>
      <c r="M44" s="22">
        <v>17.100000000000001</v>
      </c>
      <c r="N44" s="27"/>
    </row>
    <row r="45" spans="1:14" s="3" customFormat="1" ht="15" customHeight="1" x14ac:dyDescent="0.2">
      <c r="A45" s="18" t="s">
        <v>94</v>
      </c>
      <c r="B45" s="21">
        <v>0</v>
      </c>
      <c r="C45" s="21">
        <v>10</v>
      </c>
      <c r="D45" s="21">
        <v>10</v>
      </c>
      <c r="E45" s="21">
        <v>0</v>
      </c>
      <c r="F45" s="21">
        <v>10</v>
      </c>
      <c r="G45" s="21">
        <v>10</v>
      </c>
      <c r="H45" s="21">
        <v>10</v>
      </c>
      <c r="I45" s="21">
        <v>10</v>
      </c>
      <c r="J45" s="21">
        <v>10</v>
      </c>
      <c r="K45" s="21">
        <v>10</v>
      </c>
      <c r="L45" s="21">
        <v>10</v>
      </c>
      <c r="M45" s="22">
        <v>10</v>
      </c>
      <c r="N45" s="27"/>
    </row>
    <row r="46" spans="1:14" s="3" customFormat="1" ht="15" customHeight="1" x14ac:dyDescent="0.2">
      <c r="A46" s="18" t="s">
        <v>90</v>
      </c>
      <c r="B46" s="21">
        <v>3.8</v>
      </c>
      <c r="C46" s="21">
        <v>3.8</v>
      </c>
      <c r="D46" s="21">
        <v>3.8</v>
      </c>
      <c r="E46" s="21">
        <v>3.8</v>
      </c>
      <c r="F46" s="21">
        <v>3.8</v>
      </c>
      <c r="G46" s="21">
        <v>3.8</v>
      </c>
      <c r="H46" s="21">
        <v>3.8</v>
      </c>
      <c r="I46" s="21">
        <v>3.8</v>
      </c>
      <c r="J46" s="21">
        <v>3.8</v>
      </c>
      <c r="K46" s="21">
        <v>3.8</v>
      </c>
      <c r="L46" s="21">
        <v>3.8</v>
      </c>
      <c r="M46" s="22">
        <v>4.2</v>
      </c>
      <c r="N46" s="27"/>
    </row>
    <row r="47" spans="1:14" s="3" customFormat="1" ht="15" customHeight="1" x14ac:dyDescent="0.2">
      <c r="A47" s="18" t="s">
        <v>38</v>
      </c>
      <c r="B47" s="21">
        <v>0</v>
      </c>
      <c r="C47" s="21">
        <v>0</v>
      </c>
      <c r="D47" s="21">
        <v>5</v>
      </c>
      <c r="E47" s="21">
        <v>0</v>
      </c>
      <c r="F47" s="21">
        <v>0</v>
      </c>
      <c r="G47" s="21">
        <v>5</v>
      </c>
      <c r="H47" s="21">
        <v>0</v>
      </c>
      <c r="I47" s="21">
        <v>0</v>
      </c>
      <c r="J47" s="21">
        <v>5</v>
      </c>
      <c r="K47" s="21">
        <v>0</v>
      </c>
      <c r="L47" s="21">
        <v>0</v>
      </c>
      <c r="M47" s="22">
        <v>5</v>
      </c>
      <c r="N47" s="27"/>
    </row>
    <row r="48" spans="1:14" s="3" customFormat="1" ht="15" customHeight="1" x14ac:dyDescent="0.2">
      <c r="A48" s="18" t="s">
        <v>61</v>
      </c>
      <c r="B48" s="21">
        <v>45</v>
      </c>
      <c r="C48" s="21">
        <v>0</v>
      </c>
      <c r="D48" s="21">
        <v>0</v>
      </c>
      <c r="E48" s="21">
        <v>0</v>
      </c>
      <c r="F48" s="21">
        <v>0</v>
      </c>
      <c r="G48" s="21">
        <v>15</v>
      </c>
      <c r="H48" s="21">
        <v>0</v>
      </c>
      <c r="I48" s="21">
        <v>0</v>
      </c>
      <c r="J48" s="21">
        <v>15</v>
      </c>
      <c r="K48" s="21">
        <v>0</v>
      </c>
      <c r="L48" s="21">
        <v>0</v>
      </c>
      <c r="M48" s="22">
        <v>15</v>
      </c>
      <c r="N48" s="27"/>
    </row>
    <row r="49" spans="1:62" s="3" customFormat="1" ht="15" customHeight="1" x14ac:dyDescent="0.2">
      <c r="A49" s="18" t="s">
        <v>62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26</v>
      </c>
      <c r="H49" s="21">
        <v>0</v>
      </c>
      <c r="I49" s="21">
        <v>0</v>
      </c>
      <c r="J49" s="21">
        <v>13</v>
      </c>
      <c r="K49" s="21">
        <v>0</v>
      </c>
      <c r="L49" s="21">
        <v>0</v>
      </c>
      <c r="M49" s="22">
        <v>13</v>
      </c>
      <c r="N49" s="27"/>
    </row>
    <row r="50" spans="1:62" s="3" customFormat="1" ht="15" customHeight="1" x14ac:dyDescent="0.2">
      <c r="A50" s="18" t="s">
        <v>63</v>
      </c>
      <c r="B50" s="21">
        <v>32.4</v>
      </c>
      <c r="C50" s="21">
        <v>32.4</v>
      </c>
      <c r="D50" s="21">
        <v>32.4</v>
      </c>
      <c r="E50" s="21">
        <v>32.4</v>
      </c>
      <c r="F50" s="21">
        <v>32.4</v>
      </c>
      <c r="G50" s="21">
        <v>32.4</v>
      </c>
      <c r="H50" s="21">
        <v>32.4</v>
      </c>
      <c r="I50" s="21">
        <v>32.4</v>
      </c>
      <c r="J50" s="21">
        <v>32.4</v>
      </c>
      <c r="K50" s="21">
        <v>32.4</v>
      </c>
      <c r="L50" s="21">
        <v>32.299999999999997</v>
      </c>
      <c r="M50" s="22">
        <v>4500</v>
      </c>
      <c r="N50" s="27"/>
    </row>
    <row r="51" spans="1:62" s="3" customFormat="1" ht="15" customHeight="1" x14ac:dyDescent="0.2">
      <c r="A51" s="18" t="s">
        <v>91</v>
      </c>
      <c r="B51" s="21">
        <v>0</v>
      </c>
      <c r="C51" s="21">
        <v>0</v>
      </c>
      <c r="D51" s="21">
        <v>33.5</v>
      </c>
      <c r="E51" s="21">
        <v>0</v>
      </c>
      <c r="F51" s="21">
        <v>0</v>
      </c>
      <c r="G51" s="21">
        <v>33.5</v>
      </c>
      <c r="H51" s="21">
        <v>0</v>
      </c>
      <c r="I51" s="21">
        <v>0</v>
      </c>
      <c r="J51" s="21">
        <v>33.5</v>
      </c>
      <c r="K51" s="21">
        <v>0</v>
      </c>
      <c r="L51" s="21">
        <v>0</v>
      </c>
      <c r="M51" s="22">
        <v>33.5</v>
      </c>
      <c r="N51" s="27"/>
    </row>
    <row r="52" spans="1:62" s="3" customFormat="1" ht="15" customHeight="1" x14ac:dyDescent="0.2">
      <c r="A52" s="18" t="s">
        <v>64</v>
      </c>
      <c r="B52" s="21">
        <v>1400</v>
      </c>
      <c r="C52" s="21">
        <v>1412</v>
      </c>
      <c r="D52" s="21">
        <v>1412</v>
      </c>
      <c r="E52" s="21">
        <v>1412</v>
      </c>
      <c r="F52" s="21">
        <v>1412</v>
      </c>
      <c r="G52" s="21">
        <v>1412</v>
      </c>
      <c r="H52" s="21">
        <v>1412</v>
      </c>
      <c r="I52" s="21">
        <v>1412</v>
      </c>
      <c r="J52" s="21">
        <v>1423</v>
      </c>
      <c r="K52" s="21">
        <v>1412</v>
      </c>
      <c r="L52" s="21">
        <v>1412</v>
      </c>
      <c r="M52" s="22">
        <v>1412</v>
      </c>
      <c r="N52" s="27"/>
    </row>
    <row r="53" spans="1:62" s="3" customFormat="1" ht="15" customHeight="1" x14ac:dyDescent="0.2">
      <c r="A53" s="18" t="s">
        <v>65</v>
      </c>
      <c r="B53" s="21">
        <v>500</v>
      </c>
      <c r="C53" s="21">
        <v>500</v>
      </c>
      <c r="D53" s="21">
        <v>600</v>
      </c>
      <c r="E53" s="21">
        <v>600</v>
      </c>
      <c r="F53" s="21">
        <v>546</v>
      </c>
      <c r="G53" s="21">
        <v>600</v>
      </c>
      <c r="H53" s="21">
        <v>600</v>
      </c>
      <c r="I53" s="21">
        <v>650</v>
      </c>
      <c r="J53" s="21">
        <v>750</v>
      </c>
      <c r="K53" s="21">
        <v>700</v>
      </c>
      <c r="L53" s="21">
        <v>650</v>
      </c>
      <c r="M53" s="22">
        <v>650</v>
      </c>
      <c r="N53" s="27"/>
    </row>
    <row r="54" spans="1:62" s="3" customFormat="1" ht="15" customHeight="1" x14ac:dyDescent="0.2">
      <c r="A54" s="18" t="s">
        <v>66</v>
      </c>
      <c r="B54" s="21">
        <v>450</v>
      </c>
      <c r="C54" s="21">
        <v>500</v>
      </c>
      <c r="D54" s="21">
        <v>650</v>
      </c>
      <c r="E54" s="21">
        <v>600</v>
      </c>
      <c r="F54" s="21">
        <v>600</v>
      </c>
      <c r="G54" s="21">
        <v>600</v>
      </c>
      <c r="H54" s="21">
        <v>650</v>
      </c>
      <c r="I54" s="21">
        <v>650</v>
      </c>
      <c r="J54" s="21">
        <v>707</v>
      </c>
      <c r="K54" s="21">
        <v>600</v>
      </c>
      <c r="L54" s="21">
        <v>600</v>
      </c>
      <c r="M54" s="22">
        <v>600</v>
      </c>
      <c r="N54" s="27"/>
    </row>
    <row r="55" spans="1:62" s="3" customFormat="1" ht="15" customHeight="1" x14ac:dyDescent="0.2">
      <c r="A55" s="18" t="s">
        <v>67</v>
      </c>
      <c r="B55" s="21">
        <v>1000</v>
      </c>
      <c r="C55" s="21">
        <v>1200</v>
      </c>
      <c r="D55" s="21">
        <v>1380</v>
      </c>
      <c r="E55" s="21">
        <v>1400</v>
      </c>
      <c r="F55" s="21">
        <v>1400</v>
      </c>
      <c r="G55" s="21">
        <v>1440</v>
      </c>
      <c r="H55" s="21">
        <v>1400</v>
      </c>
      <c r="I55" s="21">
        <v>1400</v>
      </c>
      <c r="J55" s="21">
        <v>1400</v>
      </c>
      <c r="K55" s="21">
        <v>1400</v>
      </c>
      <c r="L55" s="21">
        <v>1400</v>
      </c>
      <c r="M55" s="22">
        <v>1500</v>
      </c>
      <c r="N55" s="27"/>
    </row>
    <row r="56" spans="1:62" s="3" customFormat="1" ht="15" customHeight="1" x14ac:dyDescent="0.2">
      <c r="A56" s="18" t="s">
        <v>68</v>
      </c>
      <c r="B56" s="21">
        <v>66</v>
      </c>
      <c r="C56" s="21">
        <v>66</v>
      </c>
      <c r="D56" s="21">
        <v>66</v>
      </c>
      <c r="E56" s="21">
        <v>66</v>
      </c>
      <c r="F56" s="21">
        <v>66</v>
      </c>
      <c r="G56" s="21">
        <v>66</v>
      </c>
      <c r="H56" s="21">
        <v>66</v>
      </c>
      <c r="I56" s="21">
        <v>66</v>
      </c>
      <c r="J56" s="21">
        <v>66</v>
      </c>
      <c r="K56" s="21">
        <v>66</v>
      </c>
      <c r="L56" s="21">
        <v>66</v>
      </c>
      <c r="M56" s="22">
        <v>66</v>
      </c>
      <c r="N56" s="27"/>
    </row>
    <row r="57" spans="1:62" s="3" customFormat="1" ht="15" customHeight="1" x14ac:dyDescent="0.2">
      <c r="A57" s="18" t="s">
        <v>92</v>
      </c>
      <c r="B57" s="21">
        <v>15</v>
      </c>
      <c r="C57" s="21">
        <v>15</v>
      </c>
      <c r="D57" s="21">
        <v>20</v>
      </c>
      <c r="E57" s="21">
        <v>15</v>
      </c>
      <c r="F57" s="21">
        <v>15</v>
      </c>
      <c r="G57" s="21">
        <v>15</v>
      </c>
      <c r="H57" s="21">
        <v>15</v>
      </c>
      <c r="I57" s="21">
        <v>15</v>
      </c>
      <c r="J57" s="21">
        <v>15</v>
      </c>
      <c r="K57" s="21">
        <v>20</v>
      </c>
      <c r="L57" s="21">
        <v>20</v>
      </c>
      <c r="M57" s="22">
        <v>20</v>
      </c>
      <c r="N57" s="27"/>
    </row>
    <row r="58" spans="1:62" s="3" customFormat="1" ht="15" customHeight="1" x14ac:dyDescent="0.2">
      <c r="A58" s="18" t="s">
        <v>93</v>
      </c>
      <c r="B58" s="21">
        <v>500</v>
      </c>
      <c r="C58" s="21">
        <v>500</v>
      </c>
      <c r="D58" s="21">
        <v>750</v>
      </c>
      <c r="E58" s="21">
        <v>500</v>
      </c>
      <c r="F58" s="21">
        <v>1000</v>
      </c>
      <c r="G58" s="21">
        <v>800</v>
      </c>
      <c r="H58" s="21">
        <v>1000</v>
      </c>
      <c r="I58" s="21">
        <v>500</v>
      </c>
      <c r="J58" s="21">
        <v>900</v>
      </c>
      <c r="K58" s="21">
        <v>1773</v>
      </c>
      <c r="L58" s="21">
        <v>500</v>
      </c>
      <c r="M58" s="22">
        <v>500</v>
      </c>
      <c r="N58" s="27"/>
    </row>
    <row r="59" spans="1:62" s="3" customFormat="1" ht="15" customHeight="1" x14ac:dyDescent="0.2">
      <c r="A59" s="18" t="s">
        <v>69</v>
      </c>
      <c r="B59" s="21">
        <v>500</v>
      </c>
      <c r="C59" s="21">
        <v>800</v>
      </c>
      <c r="D59" s="21">
        <v>900</v>
      </c>
      <c r="E59" s="21">
        <v>1000</v>
      </c>
      <c r="F59" s="21">
        <v>1000</v>
      </c>
      <c r="G59" s="21">
        <v>900</v>
      </c>
      <c r="H59" s="21">
        <v>1000</v>
      </c>
      <c r="I59" s="21">
        <v>1665</v>
      </c>
      <c r="J59" s="21">
        <v>1000</v>
      </c>
      <c r="K59" s="21">
        <v>1000</v>
      </c>
      <c r="L59" s="21">
        <v>1000</v>
      </c>
      <c r="M59" s="22">
        <v>1000</v>
      </c>
      <c r="N59" s="27"/>
    </row>
    <row r="60" spans="1:62" s="3" customFormat="1" ht="15" customHeight="1" x14ac:dyDescent="0.2">
      <c r="A60" s="18" t="s">
        <v>70</v>
      </c>
      <c r="B60" s="21">
        <v>300</v>
      </c>
      <c r="C60" s="21">
        <v>300</v>
      </c>
      <c r="D60" s="21">
        <v>400</v>
      </c>
      <c r="E60" s="21">
        <v>400</v>
      </c>
      <c r="F60" s="21">
        <v>400</v>
      </c>
      <c r="G60" s="21">
        <v>400</v>
      </c>
      <c r="H60" s="21">
        <v>400</v>
      </c>
      <c r="I60" s="21">
        <v>400</v>
      </c>
      <c r="J60" s="21">
        <v>487</v>
      </c>
      <c r="K60" s="21">
        <v>400</v>
      </c>
      <c r="L60" s="21">
        <v>400</v>
      </c>
      <c r="M60" s="22">
        <v>400</v>
      </c>
      <c r="N60" s="27"/>
    </row>
    <row r="61" spans="1:62" ht="15" customHeight="1" x14ac:dyDescent="0.2">
      <c r="A61" s="19" t="s">
        <v>85</v>
      </c>
      <c r="B61" s="21">
        <v>200</v>
      </c>
      <c r="C61" s="21">
        <v>200</v>
      </c>
      <c r="D61" s="21">
        <v>200</v>
      </c>
      <c r="E61" s="21">
        <v>200</v>
      </c>
      <c r="F61" s="21">
        <v>250</v>
      </c>
      <c r="G61" s="21">
        <v>250</v>
      </c>
      <c r="H61" s="21">
        <v>200</v>
      </c>
      <c r="I61" s="21">
        <v>200</v>
      </c>
      <c r="J61" s="21">
        <v>200</v>
      </c>
      <c r="K61" s="21">
        <v>200</v>
      </c>
      <c r="L61" s="21">
        <v>200</v>
      </c>
      <c r="M61" s="22">
        <v>200</v>
      </c>
      <c r="N61" s="27"/>
    </row>
    <row r="62" spans="1:62" ht="15" customHeight="1" x14ac:dyDescent="0.2">
      <c r="A62" s="18" t="s">
        <v>71</v>
      </c>
      <c r="B62" s="21">
        <v>0</v>
      </c>
      <c r="C62" s="21">
        <v>0</v>
      </c>
      <c r="D62" s="21">
        <v>10</v>
      </c>
      <c r="E62" s="21">
        <v>10</v>
      </c>
      <c r="F62" s="21">
        <v>10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2">
        <v>0</v>
      </c>
      <c r="N62" s="27"/>
    </row>
    <row r="63" spans="1:62" ht="15" customHeight="1" x14ac:dyDescent="0.2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27"/>
    </row>
    <row r="64" spans="1:62" ht="24.75" customHeight="1" x14ac:dyDescent="0.2">
      <c r="A64" s="57" t="s">
        <v>28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31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</row>
    <row r="65" spans="1:62" ht="6" customHeight="1" thickBo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</row>
    <row r="66" spans="1:62" ht="12.75" customHeight="1" x14ac:dyDescent="0.2">
      <c r="A66" s="63" t="s">
        <v>29</v>
      </c>
      <c r="B66" s="66" t="s">
        <v>17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7"/>
    </row>
    <row r="67" spans="1:62" s="3" customFormat="1" x14ac:dyDescent="0.2">
      <c r="A67" s="64"/>
      <c r="B67" s="16">
        <v>1</v>
      </c>
      <c r="C67" s="16">
        <v>2</v>
      </c>
      <c r="D67" s="16">
        <v>3</v>
      </c>
      <c r="E67" s="16">
        <v>4</v>
      </c>
      <c r="F67" s="16">
        <v>5</v>
      </c>
      <c r="G67" s="16">
        <v>6</v>
      </c>
      <c r="H67" s="16">
        <v>7</v>
      </c>
      <c r="I67" s="16">
        <v>8</v>
      </c>
      <c r="J67" s="16">
        <v>9</v>
      </c>
      <c r="K67" s="16">
        <v>10</v>
      </c>
      <c r="L67" s="16">
        <v>11</v>
      </c>
      <c r="M67" s="17">
        <v>12</v>
      </c>
    </row>
    <row r="68" spans="1:62" s="3" customFormat="1" x14ac:dyDescent="0.2">
      <c r="A68" s="64"/>
      <c r="B68" s="13" t="s">
        <v>0</v>
      </c>
      <c r="C68" s="13" t="s">
        <v>1</v>
      </c>
      <c r="D68" s="13" t="s">
        <v>2</v>
      </c>
      <c r="E68" s="13" t="s">
        <v>3</v>
      </c>
      <c r="F68" s="13" t="s">
        <v>4</v>
      </c>
      <c r="G68" s="13" t="s">
        <v>5</v>
      </c>
      <c r="H68" s="13" t="s">
        <v>6</v>
      </c>
      <c r="I68" s="13" t="s">
        <v>7</v>
      </c>
      <c r="J68" s="13" t="s">
        <v>8</v>
      </c>
      <c r="K68" s="13" t="s">
        <v>9</v>
      </c>
      <c r="L68" s="13" t="s">
        <v>10</v>
      </c>
      <c r="M68" s="14" t="s">
        <v>11</v>
      </c>
    </row>
    <row r="69" spans="1:62" x14ac:dyDescent="0.2">
      <c r="A69" s="23" t="s">
        <v>84</v>
      </c>
      <c r="B69" s="47"/>
      <c r="C69" s="47"/>
      <c r="D69" s="47">
        <v>910</v>
      </c>
      <c r="E69" s="47">
        <v>10083.200000000001</v>
      </c>
      <c r="F69" s="47"/>
      <c r="G69" s="47">
        <v>1000</v>
      </c>
      <c r="H69" s="47"/>
      <c r="I69" s="47"/>
      <c r="J69" s="47"/>
      <c r="K69" s="45">
        <v>1589.64</v>
      </c>
      <c r="L69" s="47"/>
      <c r="M69" s="46">
        <v>22608.15</v>
      </c>
    </row>
    <row r="70" spans="1:62" ht="13.5" thickBo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6"/>
    </row>
    <row r="73" spans="1:62" ht="24.75" customHeight="1" x14ac:dyDescent="0.2">
      <c r="A73" s="65" t="s">
        <v>30</v>
      </c>
      <c r="B73" s="65"/>
      <c r="D73" s="8"/>
      <c r="E73" s="8"/>
      <c r="F73" s="60" t="s">
        <v>31</v>
      </c>
      <c r="G73" s="60"/>
      <c r="H73" s="60"/>
      <c r="I73" s="60"/>
      <c r="J73" s="9"/>
      <c r="K73" s="9"/>
    </row>
    <row r="74" spans="1:62" s="10" customFormat="1" ht="14.25" x14ac:dyDescent="0.2">
      <c r="D74" s="10" t="s">
        <v>18</v>
      </c>
      <c r="G74" s="10" t="s">
        <v>19</v>
      </c>
      <c r="J74" s="20"/>
      <c r="K74" s="20"/>
      <c r="L74" s="20"/>
    </row>
    <row r="75" spans="1:62" x14ac:dyDescent="0.2">
      <c r="A75" s="1" t="s">
        <v>32</v>
      </c>
      <c r="D75" s="8"/>
      <c r="E75" s="8"/>
      <c r="F75" s="62" t="s">
        <v>34</v>
      </c>
      <c r="G75" s="62"/>
      <c r="H75" s="62"/>
      <c r="I75" s="62"/>
      <c r="J75" s="9"/>
      <c r="K75" s="28"/>
      <c r="L75" s="28"/>
      <c r="M75" s="28"/>
      <c r="N75" s="28"/>
    </row>
    <row r="76" spans="1:62" s="10" customFormat="1" ht="14.25" x14ac:dyDescent="0.2">
      <c r="D76" s="10" t="s">
        <v>18</v>
      </c>
      <c r="G76" s="10" t="s">
        <v>19</v>
      </c>
      <c r="J76" s="20"/>
      <c r="K76" s="20"/>
      <c r="L76" s="20"/>
    </row>
    <row r="77" spans="1:62" s="10" customFormat="1" ht="14.25" x14ac:dyDescent="0.2">
      <c r="A77" s="1" t="s">
        <v>32</v>
      </c>
      <c r="B77" s="1"/>
      <c r="C77" s="1"/>
      <c r="D77" s="8"/>
      <c r="E77" s="8"/>
      <c r="F77" s="62" t="s">
        <v>46</v>
      </c>
      <c r="G77" s="62"/>
      <c r="H77" s="62"/>
      <c r="I77" s="62"/>
      <c r="J77" s="20"/>
      <c r="K77" s="20"/>
      <c r="L77" s="20"/>
    </row>
    <row r="78" spans="1:62" s="10" customFormat="1" ht="14.25" x14ac:dyDescent="0.2">
      <c r="D78" s="10" t="s">
        <v>18</v>
      </c>
      <c r="G78" s="10" t="s">
        <v>19</v>
      </c>
      <c r="J78" s="20"/>
      <c r="K78" s="20"/>
      <c r="L78" s="20"/>
    </row>
    <row r="79" spans="1:62" x14ac:dyDescent="0.2">
      <c r="A79" s="1" t="s">
        <v>15</v>
      </c>
      <c r="C79" s="61" t="s">
        <v>101</v>
      </c>
      <c r="D79" s="59"/>
      <c r="E79" s="59"/>
      <c r="J79" s="9"/>
      <c r="K79" s="9"/>
      <c r="L79" s="9"/>
    </row>
  </sheetData>
  <mergeCells count="21">
    <mergeCell ref="I1:M1"/>
    <mergeCell ref="I2:M2"/>
    <mergeCell ref="I3:M3"/>
    <mergeCell ref="I4:M4"/>
    <mergeCell ref="I5:M5"/>
    <mergeCell ref="I6:M6"/>
    <mergeCell ref="A64:M64"/>
    <mergeCell ref="B13:J13"/>
    <mergeCell ref="F73:I73"/>
    <mergeCell ref="C79:E79"/>
    <mergeCell ref="F75:I75"/>
    <mergeCell ref="A66:A68"/>
    <mergeCell ref="A73:B73"/>
    <mergeCell ref="B66:M66"/>
    <mergeCell ref="F77:I77"/>
    <mergeCell ref="A8:M8"/>
    <mergeCell ref="A9:M9"/>
    <mergeCell ref="B19:M19"/>
    <mergeCell ref="A17:M17"/>
    <mergeCell ref="A19:A21"/>
    <mergeCell ref="A10:M10"/>
  </mergeCells>
  <phoneticPr fontId="4" type="noConversion"/>
  <pageMargins left="0.78740157480314965" right="0.39370078740157483" top="0.39370078740157483" bottom="0.23622047244094491" header="0.51181102362204722" footer="0.19685039370078741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opLeftCell="A10" zoomScaleNormal="100" workbookViewId="0">
      <selection activeCell="N25" sqref="N25"/>
    </sheetView>
  </sheetViews>
  <sheetFormatPr defaultRowHeight="12.75" x14ac:dyDescent="0.2"/>
  <cols>
    <col min="1" max="1" width="39.85546875" style="1" customWidth="1"/>
    <col min="2" max="2" width="20.85546875" style="1" customWidth="1"/>
    <col min="3" max="3" width="8.42578125" style="1" customWidth="1"/>
    <col min="4" max="4" width="11" style="1" customWidth="1"/>
    <col min="5" max="5" width="15.28515625" style="1" customWidth="1"/>
    <col min="6" max="16384" width="9.140625" style="1"/>
  </cols>
  <sheetData>
    <row r="1" spans="1:256" x14ac:dyDescent="0.2">
      <c r="C1" s="29" t="s">
        <v>72</v>
      </c>
    </row>
    <row r="2" spans="1:256" x14ac:dyDescent="0.2">
      <c r="C2" s="29" t="s">
        <v>73</v>
      </c>
    </row>
    <row r="3" spans="1:256" x14ac:dyDescent="0.2">
      <c r="C3" s="29" t="s">
        <v>74</v>
      </c>
    </row>
    <row r="4" spans="1:256" x14ac:dyDescent="0.2">
      <c r="C4" s="29" t="s">
        <v>80</v>
      </c>
    </row>
    <row r="6" spans="1:256" ht="15.75" x14ac:dyDescent="0.25">
      <c r="A6" s="73" t="s">
        <v>75</v>
      </c>
      <c r="B6" s="73"/>
      <c r="C6" s="74"/>
      <c r="D6" s="74"/>
      <c r="E6" s="74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15.75" x14ac:dyDescent="0.25">
      <c r="A7" s="74" t="s">
        <v>100</v>
      </c>
      <c r="B7" s="74"/>
      <c r="C7" s="74"/>
      <c r="D7" s="74"/>
      <c r="E7" s="74"/>
    </row>
    <row r="8" spans="1:256" x14ac:dyDescent="0.2">
      <c r="A8" s="33"/>
      <c r="B8" s="33"/>
    </row>
    <row r="9" spans="1:256" ht="15.75" x14ac:dyDescent="0.25">
      <c r="A9" s="74"/>
      <c r="B9" s="74"/>
      <c r="C9" s="74"/>
      <c r="D9" s="74"/>
      <c r="E9" s="74"/>
    </row>
    <row r="12" spans="1:256" ht="15.75" x14ac:dyDescent="0.25">
      <c r="A12" s="48" t="s">
        <v>86</v>
      </c>
    </row>
    <row r="14" spans="1:256" x14ac:dyDescent="0.2">
      <c r="A14" s="1" t="s">
        <v>76</v>
      </c>
    </row>
    <row r="16" spans="1:256" ht="13.5" thickBot="1" x14ac:dyDescent="0.25"/>
    <row r="17" spans="1:256" x14ac:dyDescent="0.2">
      <c r="A17" s="30" t="s">
        <v>29</v>
      </c>
      <c r="B17" s="75" t="s">
        <v>77</v>
      </c>
      <c r="C17" s="76"/>
      <c r="D17" s="75" t="s">
        <v>17</v>
      </c>
      <c r="E17" s="77"/>
    </row>
    <row r="18" spans="1:256" ht="13.5" thickBot="1" x14ac:dyDescent="0.25">
      <c r="A18" s="34">
        <v>1</v>
      </c>
      <c r="B18" s="78">
        <v>2</v>
      </c>
      <c r="C18" s="79"/>
      <c r="D18" s="78">
        <v>3</v>
      </c>
      <c r="E18" s="80"/>
    </row>
    <row r="19" spans="1:256" ht="31.5" x14ac:dyDescent="0.25">
      <c r="A19" s="36" t="s">
        <v>82</v>
      </c>
      <c r="B19" s="69"/>
      <c r="C19" s="70"/>
      <c r="D19" s="81">
        <f>D20+D21+D22+D23+D24</f>
        <v>36190990</v>
      </c>
      <c r="E19" s="82"/>
    </row>
    <row r="20" spans="1:256" ht="15.75" x14ac:dyDescent="0.25">
      <c r="A20" s="35" t="s">
        <v>81</v>
      </c>
      <c r="B20" s="69" t="s">
        <v>95</v>
      </c>
      <c r="C20" s="70"/>
      <c r="D20" s="83">
        <v>910000</v>
      </c>
      <c r="E20" s="83"/>
    </row>
    <row r="21" spans="1:256" ht="15.75" x14ac:dyDescent="0.25">
      <c r="A21" s="35" t="s">
        <v>81</v>
      </c>
      <c r="B21" s="69" t="s">
        <v>96</v>
      </c>
      <c r="C21" s="70"/>
      <c r="D21" s="71">
        <v>10083200</v>
      </c>
      <c r="E21" s="72"/>
    </row>
    <row r="22" spans="1:256" ht="15.75" x14ac:dyDescent="0.25">
      <c r="A22" s="35" t="s">
        <v>81</v>
      </c>
      <c r="B22" s="69" t="s">
        <v>97</v>
      </c>
      <c r="C22" s="70"/>
      <c r="D22" s="71">
        <v>1000000</v>
      </c>
      <c r="E22" s="72"/>
    </row>
    <row r="23" spans="1:256" ht="15.75" x14ac:dyDescent="0.25">
      <c r="A23" s="35" t="s">
        <v>81</v>
      </c>
      <c r="B23" s="69" t="s">
        <v>98</v>
      </c>
      <c r="C23" s="70"/>
      <c r="D23" s="71">
        <v>1589640</v>
      </c>
      <c r="E23" s="72"/>
    </row>
    <row r="24" spans="1:256" ht="15.75" x14ac:dyDescent="0.25">
      <c r="A24" s="35" t="s">
        <v>81</v>
      </c>
      <c r="B24" s="69" t="s">
        <v>99</v>
      </c>
      <c r="C24" s="70"/>
      <c r="D24" s="71">
        <v>22608150</v>
      </c>
      <c r="E24" s="72"/>
    </row>
    <row r="25" spans="1:256" ht="15.75" x14ac:dyDescent="0.25">
      <c r="A25" s="35"/>
      <c r="B25" s="69"/>
      <c r="C25" s="70"/>
      <c r="D25" s="81"/>
      <c r="E25" s="82"/>
    </row>
    <row r="26" spans="1:256" ht="47.25" x14ac:dyDescent="0.25">
      <c r="A26" s="36" t="s">
        <v>78</v>
      </c>
      <c r="B26" s="86"/>
      <c r="C26" s="87"/>
      <c r="D26" s="88">
        <f>D19</f>
        <v>36190990</v>
      </c>
      <c r="E26" s="89"/>
    </row>
    <row r="27" spans="1:256" x14ac:dyDescent="0.2">
      <c r="A27" s="37"/>
      <c r="B27" s="37"/>
      <c r="C27" s="37"/>
      <c r="D27" s="37"/>
      <c r="E27" s="37"/>
    </row>
    <row r="28" spans="1:256" x14ac:dyDescent="0.2">
      <c r="A28" s="37"/>
      <c r="B28" s="37"/>
      <c r="C28" s="37"/>
      <c r="D28" s="37"/>
      <c r="E28" s="37"/>
    </row>
    <row r="29" spans="1:256" x14ac:dyDescent="0.2">
      <c r="A29" s="37"/>
      <c r="B29" s="39"/>
      <c r="C29" s="40"/>
      <c r="D29" s="84" t="s">
        <v>31</v>
      </c>
      <c r="E29" s="84"/>
    </row>
    <row r="30" spans="1:256" ht="14.25" x14ac:dyDescent="0.2">
      <c r="A30" s="38" t="s">
        <v>30</v>
      </c>
      <c r="B30" s="42" t="s">
        <v>18</v>
      </c>
      <c r="C30" s="43"/>
      <c r="D30" s="85" t="s">
        <v>19</v>
      </c>
      <c r="E30" s="85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ht="14.25" x14ac:dyDescent="0.2">
      <c r="A31" s="41"/>
      <c r="B31" s="39"/>
      <c r="C31" s="40"/>
      <c r="D31" s="84" t="s">
        <v>46</v>
      </c>
      <c r="E31" s="84"/>
    </row>
    <row r="32" spans="1:256" ht="14.25" x14ac:dyDescent="0.2">
      <c r="A32" s="37" t="s">
        <v>79</v>
      </c>
      <c r="B32" s="42" t="s">
        <v>18</v>
      </c>
      <c r="C32" s="43"/>
      <c r="D32" s="85" t="s">
        <v>19</v>
      </c>
      <c r="E32" s="8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ht="14.25" x14ac:dyDescent="0.2">
      <c r="A33" s="41"/>
      <c r="B33" s="41"/>
      <c r="C33" s="43"/>
      <c r="D33" s="41"/>
      <c r="E33" s="4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ht="15.75" x14ac:dyDescent="0.25">
      <c r="A34" s="41"/>
      <c r="B34" s="44" t="s">
        <v>102</v>
      </c>
      <c r="C34" s="37"/>
      <c r="D34" s="37"/>
      <c r="E34" s="37"/>
    </row>
    <row r="35" spans="1:256" x14ac:dyDescent="0.2">
      <c r="A35" s="37" t="s">
        <v>15</v>
      </c>
    </row>
  </sheetData>
  <mergeCells count="27">
    <mergeCell ref="D31:E31"/>
    <mergeCell ref="D32:E32"/>
    <mergeCell ref="B26:C26"/>
    <mergeCell ref="D26:E26"/>
    <mergeCell ref="B25:C25"/>
    <mergeCell ref="D25:E25"/>
    <mergeCell ref="D29:E29"/>
    <mergeCell ref="D30:E30"/>
    <mergeCell ref="B23:C23"/>
    <mergeCell ref="D23:E23"/>
    <mergeCell ref="B24:C24"/>
    <mergeCell ref="D24:E24"/>
    <mergeCell ref="B19:C19"/>
    <mergeCell ref="D19:E19"/>
    <mergeCell ref="B20:C20"/>
    <mergeCell ref="D20:E20"/>
    <mergeCell ref="B22:C22"/>
    <mergeCell ref="D22:E22"/>
    <mergeCell ref="B21:C21"/>
    <mergeCell ref="D21:E21"/>
    <mergeCell ref="A6:E6"/>
    <mergeCell ref="A7:E7"/>
    <mergeCell ref="A9:E9"/>
    <mergeCell ref="B17:C17"/>
    <mergeCell ref="D17:E17"/>
    <mergeCell ref="B18:C18"/>
    <mergeCell ref="D18:E18"/>
  </mergeCells>
  <pageMargins left="0.51181102362204722" right="0.51181102362204722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tabSelected="1" zoomScaleNormal="100" workbookViewId="0">
      <pane ySplit="7" topLeftCell="A8" activePane="bottomLeft" state="frozen"/>
      <selection pane="bottomLeft" activeCell="O12" sqref="O12"/>
    </sheetView>
  </sheetViews>
  <sheetFormatPr defaultColWidth="9.140625" defaultRowHeight="15.75" x14ac:dyDescent="0.25"/>
  <cols>
    <col min="1" max="6" width="9.140625" style="92" customWidth="1"/>
    <col min="7" max="23" width="18.7109375" style="92" customWidth="1"/>
    <col min="24" max="16384" width="9.140625" style="92"/>
  </cols>
  <sheetData>
    <row r="1" spans="1:23" x14ac:dyDescent="0.25">
      <c r="A1" s="90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ht="15.2" customHeight="1" x14ac:dyDescent="0.25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3" ht="12.75" customHeight="1" x14ac:dyDescent="0.25">
      <c r="A3" s="93"/>
      <c r="B3" s="93"/>
      <c r="C3" s="93"/>
      <c r="D3" s="93"/>
      <c r="E3" s="93"/>
      <c r="F3" s="93"/>
      <c r="G3" s="94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</row>
    <row r="4" spans="1:23" ht="15.75" customHeight="1" x14ac:dyDescent="0.3">
      <c r="A4" s="96"/>
      <c r="B4" s="97"/>
      <c r="C4" s="97"/>
      <c r="D4" s="97"/>
      <c r="E4" s="97"/>
      <c r="F4" s="97"/>
      <c r="G4" s="98" t="s">
        <v>103</v>
      </c>
      <c r="H4" s="99"/>
      <c r="I4" s="99"/>
      <c r="J4" s="99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</row>
    <row r="5" spans="1:23" ht="21" customHeight="1" x14ac:dyDescent="0.3">
      <c r="A5" s="100"/>
      <c r="B5" s="101"/>
      <c r="C5" s="101"/>
      <c r="D5" s="101"/>
      <c r="E5" s="101"/>
      <c r="F5" s="101"/>
      <c r="G5" s="102" t="s">
        <v>104</v>
      </c>
      <c r="H5" s="103"/>
      <c r="I5" s="103"/>
      <c r="J5" s="103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1:23" ht="12.75" customHeight="1" x14ac:dyDescent="0.25">
      <c r="A6" s="104"/>
      <c r="B6" s="104"/>
      <c r="C6" s="104"/>
      <c r="D6" s="104"/>
      <c r="E6" s="104"/>
      <c r="F6" s="104"/>
      <c r="G6" s="105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</row>
    <row r="7" spans="1:23" x14ac:dyDescent="0.25">
      <c r="A7" s="107" t="s">
        <v>105</v>
      </c>
      <c r="B7" s="108"/>
      <c r="C7" s="108"/>
      <c r="D7" s="108"/>
      <c r="E7" s="108"/>
      <c r="F7" s="108"/>
      <c r="G7" s="109" t="s">
        <v>106</v>
      </c>
      <c r="H7" s="109" t="s">
        <v>107</v>
      </c>
      <c r="I7" s="109" t="s">
        <v>108</v>
      </c>
      <c r="J7" s="109" t="s">
        <v>109</v>
      </c>
      <c r="K7" s="109" t="s">
        <v>110</v>
      </c>
      <c r="L7" s="109" t="s">
        <v>111</v>
      </c>
      <c r="M7" s="109" t="s">
        <v>112</v>
      </c>
      <c r="N7" s="109" t="s">
        <v>113</v>
      </c>
      <c r="O7" s="109" t="s">
        <v>114</v>
      </c>
      <c r="P7" s="109" t="s">
        <v>115</v>
      </c>
      <c r="Q7" s="109" t="s">
        <v>116</v>
      </c>
      <c r="R7" s="109" t="s">
        <v>117</v>
      </c>
      <c r="S7" s="109" t="s">
        <v>118</v>
      </c>
      <c r="T7" s="109" t="s">
        <v>119</v>
      </c>
      <c r="U7" s="109" t="s">
        <v>120</v>
      </c>
      <c r="V7" s="109" t="s">
        <v>121</v>
      </c>
      <c r="W7" s="109" t="s">
        <v>122</v>
      </c>
    </row>
    <row r="8" spans="1:23" ht="15.2" customHeight="1" x14ac:dyDescent="0.25">
      <c r="A8" s="110" t="s">
        <v>123</v>
      </c>
      <c r="B8" s="111"/>
      <c r="C8" s="111"/>
      <c r="D8" s="111"/>
      <c r="E8" s="111"/>
      <c r="F8" s="111"/>
      <c r="G8" s="112">
        <f>K8+O8+S8+W8</f>
        <v>0</v>
      </c>
      <c r="H8" s="112">
        <v>0</v>
      </c>
      <c r="I8" s="112">
        <v>0</v>
      </c>
      <c r="J8" s="112">
        <v>0</v>
      </c>
      <c r="K8" s="112">
        <f>H8+I8+J8</f>
        <v>0</v>
      </c>
      <c r="L8" s="112">
        <v>0</v>
      </c>
      <c r="M8" s="112">
        <v>0</v>
      </c>
      <c r="N8" s="112">
        <v>0</v>
      </c>
      <c r="O8" s="112">
        <f>L8+M8+N8</f>
        <v>0</v>
      </c>
      <c r="P8" s="112">
        <v>0</v>
      </c>
      <c r="Q8" s="112">
        <v>0</v>
      </c>
      <c r="R8" s="112">
        <v>0</v>
      </c>
      <c r="S8" s="112">
        <f>P8+Q8+R8</f>
        <v>0</v>
      </c>
      <c r="T8" s="112">
        <v>0</v>
      </c>
      <c r="U8" s="112">
        <v>0</v>
      </c>
      <c r="V8" s="112">
        <v>0</v>
      </c>
      <c r="W8" s="112">
        <f>T8+U8+V8</f>
        <v>0</v>
      </c>
    </row>
    <row r="9" spans="1:23" ht="15.2" customHeight="1" x14ac:dyDescent="0.25">
      <c r="A9" s="110" t="s">
        <v>124</v>
      </c>
      <c r="B9" s="111"/>
      <c r="C9" s="111"/>
      <c r="D9" s="111"/>
      <c r="E9" s="111"/>
      <c r="F9" s="111"/>
      <c r="G9" s="112">
        <f t="shared" ref="G9:G17" si="0">K9+O9+S9+W9</f>
        <v>1576391000</v>
      </c>
      <c r="H9" s="112">
        <v>54239400</v>
      </c>
      <c r="I9" s="112">
        <v>23175500</v>
      </c>
      <c r="J9" s="112">
        <v>144426200</v>
      </c>
      <c r="K9" s="112">
        <f t="shared" ref="K9:K15" si="1">H9+I9+J9</f>
        <v>221841100</v>
      </c>
      <c r="L9" s="112">
        <v>128438600</v>
      </c>
      <c r="M9" s="112">
        <v>82507900</v>
      </c>
      <c r="N9" s="112">
        <v>87800150</v>
      </c>
      <c r="O9" s="112">
        <f t="shared" ref="O9:O15" si="2">L9+M9+N9</f>
        <v>298746650</v>
      </c>
      <c r="P9" s="112">
        <v>144734010</v>
      </c>
      <c r="Q9" s="112">
        <v>88325450</v>
      </c>
      <c r="R9" s="112">
        <v>107736250</v>
      </c>
      <c r="S9" s="112">
        <f t="shared" ref="S9:S15" si="3">P9+Q9+R9</f>
        <v>340795710</v>
      </c>
      <c r="T9" s="112">
        <v>147466390</v>
      </c>
      <c r="U9" s="112">
        <v>139537600</v>
      </c>
      <c r="V9" s="112">
        <v>428003550</v>
      </c>
      <c r="W9" s="112">
        <f t="shared" ref="W9:W15" si="4">T9+U9+V9</f>
        <v>715007540</v>
      </c>
    </row>
    <row r="10" spans="1:23" ht="15.2" customHeight="1" x14ac:dyDescent="0.25">
      <c r="A10" s="110" t="s">
        <v>125</v>
      </c>
      <c r="B10" s="111"/>
      <c r="C10" s="111"/>
      <c r="D10" s="111"/>
      <c r="E10" s="111"/>
      <c r="F10" s="111"/>
      <c r="G10" s="112">
        <f t="shared" si="0"/>
        <v>2257887983</v>
      </c>
      <c r="H10" s="112">
        <v>92614991</v>
      </c>
      <c r="I10" s="112">
        <v>94171541</v>
      </c>
      <c r="J10" s="112">
        <v>157047141</v>
      </c>
      <c r="K10" s="112">
        <f t="shared" si="1"/>
        <v>343833673</v>
      </c>
      <c r="L10" s="112">
        <v>194547141</v>
      </c>
      <c r="M10" s="112">
        <v>218482441</v>
      </c>
      <c r="N10" s="112">
        <v>195110941</v>
      </c>
      <c r="O10" s="112">
        <f t="shared" si="2"/>
        <v>608140523</v>
      </c>
      <c r="P10" s="112">
        <v>247405141</v>
      </c>
      <c r="Q10" s="112">
        <v>224053341</v>
      </c>
      <c r="R10" s="112">
        <v>223390374</v>
      </c>
      <c r="S10" s="112">
        <f t="shared" si="3"/>
        <v>694848856</v>
      </c>
      <c r="T10" s="112">
        <v>211893241</v>
      </c>
      <c r="U10" s="112">
        <v>235368891</v>
      </c>
      <c r="V10" s="112">
        <v>163802799</v>
      </c>
      <c r="W10" s="112">
        <f t="shared" si="4"/>
        <v>611064931</v>
      </c>
    </row>
    <row r="11" spans="1:23" ht="34.9" customHeight="1" x14ac:dyDescent="0.25">
      <c r="A11" s="110" t="s">
        <v>126</v>
      </c>
      <c r="B11" s="111"/>
      <c r="C11" s="111"/>
      <c r="D11" s="111"/>
      <c r="E11" s="111"/>
      <c r="F11" s="111"/>
      <c r="G11" s="112">
        <f t="shared" si="0"/>
        <v>0</v>
      </c>
      <c r="H11" s="112">
        <v>0</v>
      </c>
      <c r="I11" s="112">
        <v>0</v>
      </c>
      <c r="J11" s="112">
        <v>0</v>
      </c>
      <c r="K11" s="112">
        <f t="shared" si="1"/>
        <v>0</v>
      </c>
      <c r="L11" s="112">
        <v>0</v>
      </c>
      <c r="M11" s="112">
        <v>0</v>
      </c>
      <c r="N11" s="112">
        <v>0</v>
      </c>
      <c r="O11" s="112">
        <f t="shared" si="2"/>
        <v>0</v>
      </c>
      <c r="P11" s="112">
        <v>0</v>
      </c>
      <c r="Q11" s="112">
        <v>0</v>
      </c>
      <c r="R11" s="112">
        <v>0</v>
      </c>
      <c r="S11" s="112">
        <f t="shared" si="3"/>
        <v>0</v>
      </c>
      <c r="T11" s="112">
        <v>0</v>
      </c>
      <c r="U11" s="112">
        <v>0</v>
      </c>
      <c r="V11" s="112">
        <v>0</v>
      </c>
      <c r="W11" s="112">
        <f t="shared" si="4"/>
        <v>0</v>
      </c>
    </row>
    <row r="12" spans="1:23" ht="36.6" customHeight="1" x14ac:dyDescent="0.25">
      <c r="A12" s="110" t="s">
        <v>127</v>
      </c>
      <c r="B12" s="111"/>
      <c r="C12" s="111"/>
      <c r="D12" s="111"/>
      <c r="E12" s="111"/>
      <c r="F12" s="111"/>
      <c r="G12" s="112">
        <f t="shared" si="0"/>
        <v>-36191000</v>
      </c>
      <c r="H12" s="112">
        <v>0</v>
      </c>
      <c r="I12" s="112">
        <v>0</v>
      </c>
      <c r="J12" s="112">
        <v>0</v>
      </c>
      <c r="K12" s="112">
        <f t="shared" si="1"/>
        <v>0</v>
      </c>
      <c r="L12" s="112">
        <v>0</v>
      </c>
      <c r="M12" s="112">
        <v>-36191000</v>
      </c>
      <c r="N12" s="112">
        <v>0</v>
      </c>
      <c r="O12" s="112">
        <f t="shared" si="2"/>
        <v>-36191000</v>
      </c>
      <c r="P12" s="112">
        <v>0</v>
      </c>
      <c r="Q12" s="112">
        <v>0</v>
      </c>
      <c r="R12" s="112">
        <v>0</v>
      </c>
      <c r="S12" s="112">
        <f t="shared" si="3"/>
        <v>0</v>
      </c>
      <c r="T12" s="112">
        <v>0</v>
      </c>
      <c r="U12" s="112">
        <v>0</v>
      </c>
      <c r="V12" s="112">
        <v>0</v>
      </c>
      <c r="W12" s="112">
        <f t="shared" si="4"/>
        <v>0</v>
      </c>
    </row>
    <row r="13" spans="1:23" s="116" customFormat="1" ht="15.2" customHeight="1" x14ac:dyDescent="0.25">
      <c r="A13" s="113" t="s">
        <v>128</v>
      </c>
      <c r="B13" s="114"/>
      <c r="C13" s="114"/>
      <c r="D13" s="114"/>
      <c r="E13" s="114"/>
      <c r="F13" s="114"/>
      <c r="G13" s="115">
        <f t="shared" si="0"/>
        <v>3834278983</v>
      </c>
      <c r="H13" s="115">
        <f>H9+H10</f>
        <v>146854391</v>
      </c>
      <c r="I13" s="115">
        <f t="shared" ref="I13:W13" si="5">I9+I10</f>
        <v>117347041</v>
      </c>
      <c r="J13" s="115">
        <f t="shared" si="5"/>
        <v>301473341</v>
      </c>
      <c r="K13" s="115">
        <f t="shared" si="5"/>
        <v>565674773</v>
      </c>
      <c r="L13" s="115">
        <f t="shared" si="5"/>
        <v>322985741</v>
      </c>
      <c r="M13" s="115">
        <f t="shared" si="5"/>
        <v>300990341</v>
      </c>
      <c r="N13" s="115">
        <f t="shared" si="5"/>
        <v>282911091</v>
      </c>
      <c r="O13" s="115">
        <f t="shared" si="5"/>
        <v>906887173</v>
      </c>
      <c r="P13" s="115">
        <f t="shared" si="5"/>
        <v>392139151</v>
      </c>
      <c r="Q13" s="115">
        <f t="shared" si="5"/>
        <v>312378791</v>
      </c>
      <c r="R13" s="115">
        <f t="shared" si="5"/>
        <v>331126624</v>
      </c>
      <c r="S13" s="115">
        <f t="shared" si="5"/>
        <v>1035644566</v>
      </c>
      <c r="T13" s="115">
        <f t="shared" si="5"/>
        <v>359359631</v>
      </c>
      <c r="U13" s="115">
        <f t="shared" si="5"/>
        <v>374906491</v>
      </c>
      <c r="V13" s="115">
        <f t="shared" si="5"/>
        <v>591806349</v>
      </c>
      <c r="W13" s="115">
        <f t="shared" si="5"/>
        <v>1326072471</v>
      </c>
    </row>
    <row r="14" spans="1:23" ht="15.2" customHeight="1" x14ac:dyDescent="0.25">
      <c r="A14" s="110" t="s">
        <v>129</v>
      </c>
      <c r="B14" s="111"/>
      <c r="C14" s="111"/>
      <c r="D14" s="111"/>
      <c r="E14" s="111"/>
      <c r="F14" s="111"/>
      <c r="G14" s="112">
        <f t="shared" si="0"/>
        <v>3834278983</v>
      </c>
      <c r="H14" s="112">
        <v>172421599</v>
      </c>
      <c r="I14" s="112">
        <v>223909249</v>
      </c>
      <c r="J14" s="112">
        <v>225683899</v>
      </c>
      <c r="K14" s="112">
        <f t="shared" si="1"/>
        <v>622014747</v>
      </c>
      <c r="L14" s="112">
        <v>291140674</v>
      </c>
      <c r="M14" s="112">
        <v>317209349</v>
      </c>
      <c r="N14" s="112">
        <v>338718799</v>
      </c>
      <c r="O14" s="112">
        <f t="shared" si="2"/>
        <v>947068822</v>
      </c>
      <c r="P14" s="112">
        <v>310799799</v>
      </c>
      <c r="Q14" s="112">
        <v>346496274</v>
      </c>
      <c r="R14" s="112">
        <v>441568399</v>
      </c>
      <c r="S14" s="112">
        <f t="shared" si="3"/>
        <v>1098864472</v>
      </c>
      <c r="T14" s="112">
        <v>365653024</v>
      </c>
      <c r="U14" s="112">
        <v>461482562</v>
      </c>
      <c r="V14" s="112">
        <v>339195356</v>
      </c>
      <c r="W14" s="112">
        <f t="shared" si="4"/>
        <v>1166330942</v>
      </c>
    </row>
    <row r="15" spans="1:23" ht="15.2" customHeight="1" x14ac:dyDescent="0.25">
      <c r="A15" s="110" t="s">
        <v>130</v>
      </c>
      <c r="B15" s="111"/>
      <c r="C15" s="111"/>
      <c r="D15" s="111"/>
      <c r="E15" s="111"/>
      <c r="F15" s="111"/>
      <c r="G15" s="112">
        <f t="shared" si="0"/>
        <v>36191000</v>
      </c>
      <c r="H15" s="112">
        <v>0</v>
      </c>
      <c r="I15" s="112">
        <v>0</v>
      </c>
      <c r="J15" s="112">
        <v>0</v>
      </c>
      <c r="K15" s="112">
        <f t="shared" si="1"/>
        <v>0</v>
      </c>
      <c r="L15" s="112">
        <v>0</v>
      </c>
      <c r="M15" s="112">
        <v>0</v>
      </c>
      <c r="N15" s="112">
        <v>0</v>
      </c>
      <c r="O15" s="112">
        <f t="shared" si="2"/>
        <v>0</v>
      </c>
      <c r="P15" s="112">
        <v>0</v>
      </c>
      <c r="Q15" s="112">
        <v>0</v>
      </c>
      <c r="R15" s="112">
        <v>0</v>
      </c>
      <c r="S15" s="112">
        <f t="shared" si="3"/>
        <v>0</v>
      </c>
      <c r="T15" s="112">
        <v>36191000</v>
      </c>
      <c r="U15" s="112">
        <v>0</v>
      </c>
      <c r="V15" s="112">
        <v>0</v>
      </c>
      <c r="W15" s="112">
        <f t="shared" si="4"/>
        <v>36191000</v>
      </c>
    </row>
    <row r="16" spans="1:23" s="116" customFormat="1" ht="15.2" customHeight="1" x14ac:dyDescent="0.25">
      <c r="A16" s="113" t="s">
        <v>131</v>
      </c>
      <c r="B16" s="114"/>
      <c r="C16" s="114"/>
      <c r="D16" s="114"/>
      <c r="E16" s="114"/>
      <c r="F16" s="114"/>
      <c r="G16" s="115">
        <f t="shared" si="0"/>
        <v>3834278983</v>
      </c>
      <c r="H16" s="115">
        <f>H14</f>
        <v>172421599</v>
      </c>
      <c r="I16" s="115">
        <f t="shared" ref="I16:W16" si="6">I14</f>
        <v>223909249</v>
      </c>
      <c r="J16" s="115">
        <f t="shared" si="6"/>
        <v>225683899</v>
      </c>
      <c r="K16" s="115">
        <f t="shared" si="6"/>
        <v>622014747</v>
      </c>
      <c r="L16" s="115">
        <f t="shared" si="6"/>
        <v>291140674</v>
      </c>
      <c r="M16" s="115">
        <f t="shared" si="6"/>
        <v>317209349</v>
      </c>
      <c r="N16" s="115">
        <f t="shared" si="6"/>
        <v>338718799</v>
      </c>
      <c r="O16" s="115">
        <f t="shared" si="6"/>
        <v>947068822</v>
      </c>
      <c r="P16" s="115">
        <f t="shared" si="6"/>
        <v>310799799</v>
      </c>
      <c r="Q16" s="115">
        <f t="shared" si="6"/>
        <v>346496274</v>
      </c>
      <c r="R16" s="115">
        <f t="shared" si="6"/>
        <v>441568399</v>
      </c>
      <c r="S16" s="115">
        <f t="shared" si="6"/>
        <v>1098864472</v>
      </c>
      <c r="T16" s="115">
        <f t="shared" si="6"/>
        <v>365653024</v>
      </c>
      <c r="U16" s="115">
        <f t="shared" si="6"/>
        <v>461482562</v>
      </c>
      <c r="V16" s="115">
        <f t="shared" si="6"/>
        <v>339195356</v>
      </c>
      <c r="W16" s="115">
        <f t="shared" si="6"/>
        <v>1166330942</v>
      </c>
    </row>
    <row r="17" spans="1:23" ht="15.2" customHeight="1" x14ac:dyDescent="0.25">
      <c r="A17" s="110" t="s">
        <v>132</v>
      </c>
      <c r="B17" s="111"/>
      <c r="C17" s="111"/>
      <c r="D17" s="111"/>
      <c r="E17" s="111"/>
      <c r="F17" s="111"/>
      <c r="G17" s="112">
        <f t="shared" si="0"/>
        <v>0</v>
      </c>
      <c r="H17" s="112">
        <f>H13-H16</f>
        <v>-25567208</v>
      </c>
      <c r="I17" s="112">
        <f t="shared" ref="I17:W17" si="7">I13-I16</f>
        <v>-106562208</v>
      </c>
      <c r="J17" s="112">
        <f t="shared" si="7"/>
        <v>75789442</v>
      </c>
      <c r="K17" s="112">
        <f t="shared" si="7"/>
        <v>-56339974</v>
      </c>
      <c r="L17" s="112">
        <f t="shared" si="7"/>
        <v>31845067</v>
      </c>
      <c r="M17" s="112">
        <f t="shared" si="7"/>
        <v>-16219008</v>
      </c>
      <c r="N17" s="112">
        <f t="shared" si="7"/>
        <v>-55807708</v>
      </c>
      <c r="O17" s="112">
        <f t="shared" si="7"/>
        <v>-40181649</v>
      </c>
      <c r="P17" s="112">
        <f t="shared" si="7"/>
        <v>81339352</v>
      </c>
      <c r="Q17" s="112">
        <f t="shared" si="7"/>
        <v>-34117483</v>
      </c>
      <c r="R17" s="112">
        <f t="shared" si="7"/>
        <v>-110441775</v>
      </c>
      <c r="S17" s="112">
        <f t="shared" si="7"/>
        <v>-63219906</v>
      </c>
      <c r="T17" s="112">
        <f t="shared" si="7"/>
        <v>-6293393</v>
      </c>
      <c r="U17" s="112">
        <f t="shared" si="7"/>
        <v>-86576071</v>
      </c>
      <c r="V17" s="112">
        <f t="shared" si="7"/>
        <v>252610993</v>
      </c>
      <c r="W17" s="112">
        <f t="shared" si="7"/>
        <v>159741529</v>
      </c>
    </row>
    <row r="18" spans="1:23" ht="12.75" customHeight="1" x14ac:dyDescent="0.25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</row>
    <row r="19" spans="1:23" x14ac:dyDescent="0.25">
      <c r="A19" s="117"/>
      <c r="B19" s="118"/>
      <c r="C19" s="118"/>
      <c r="D19" s="118"/>
      <c r="E19" s="118"/>
      <c r="F19" s="118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</row>
    <row r="21" spans="1:23" x14ac:dyDescent="0.25">
      <c r="G21" s="92" t="s">
        <v>30</v>
      </c>
    </row>
    <row r="22" spans="1:23" x14ac:dyDescent="0.25">
      <c r="G22" s="92" t="s">
        <v>133</v>
      </c>
      <c r="J22" s="120" t="s">
        <v>31</v>
      </c>
      <c r="K22" s="120"/>
    </row>
    <row r="25" spans="1:23" x14ac:dyDescent="0.25">
      <c r="G25" s="121" t="s">
        <v>134</v>
      </c>
      <c r="H25" s="121"/>
    </row>
    <row r="26" spans="1:23" x14ac:dyDescent="0.25">
      <c r="G26" s="92" t="s">
        <v>135</v>
      </c>
      <c r="J26" s="120" t="s">
        <v>46</v>
      </c>
      <c r="K26" s="120"/>
    </row>
  </sheetData>
  <mergeCells count="19">
    <mergeCell ref="J26:K26"/>
    <mergeCell ref="A15:F15"/>
    <mergeCell ref="A16:F16"/>
    <mergeCell ref="A17:F17"/>
    <mergeCell ref="A19:F19"/>
    <mergeCell ref="J22:K22"/>
    <mergeCell ref="G25:H25"/>
    <mergeCell ref="A9:F9"/>
    <mergeCell ref="A10:F10"/>
    <mergeCell ref="A11:F11"/>
    <mergeCell ref="A12:F12"/>
    <mergeCell ref="A13:F13"/>
    <mergeCell ref="A14:F14"/>
    <mergeCell ref="A1:W1"/>
    <mergeCell ref="A2:W2"/>
    <mergeCell ref="G3:W3"/>
    <mergeCell ref="G6:W6"/>
    <mergeCell ref="A7:F7"/>
    <mergeCell ref="A8:F8"/>
  </mergeCells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colBreaks count="3" manualBreakCount="3">
    <brk id="11" max="1048575" man="1"/>
    <brk id="15" max="1048575" man="1"/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прил2</vt:lpstr>
      <vt:lpstr>прил3</vt:lpstr>
      <vt:lpstr>Документ</vt:lpstr>
      <vt:lpstr>Документ!Заголовки_для_печати</vt:lpstr>
      <vt:lpstr>прил2!Область_печати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gfu</dc:creator>
  <cp:lastModifiedBy>RePack by Diakov</cp:lastModifiedBy>
  <cp:lastPrinted>2026-01-21T11:31:34Z</cp:lastPrinted>
  <dcterms:created xsi:type="dcterms:W3CDTF">2007-12-12T12:07:30Z</dcterms:created>
  <dcterms:modified xsi:type="dcterms:W3CDTF">2026-04-03T12:30:23Z</dcterms:modified>
</cp:coreProperties>
</file>