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zip\1\mon_2024\"/>
    </mc:Choice>
  </mc:AlternateContent>
  <bookViews>
    <workbookView xWindow="0" yWindow="0" windowWidth="0" windowHeight="17610"/>
  </bookViews>
  <sheets>
    <sheet name="пер показ, им п уч" sheetId="1" r:id="rId1"/>
    <sheet name="пер показ,не им п уч " sheetId="4" r:id="rId2"/>
    <sheet name="Расч макс оц" sheetId="2" r:id="rId3"/>
    <sheet name="рез анал, им подв" sheetId="6" r:id="rId4"/>
    <sheet name="рез анал,не им подв " sheetId="8" r:id="rId5"/>
    <sheet name="Свод рейтинг,им подв" sheetId="3" r:id="rId6"/>
    <sheet name="Свод рейтинг, не им подв" sheetId="10" r:id="rId7"/>
  </sheets>
  <definedNames>
    <definedName name="_xlnm.Print_Titles" localSheetId="0">'пер показ, им п уч'!$5:$10</definedName>
    <definedName name="_xlnm.Print_Titles" localSheetId="1">'пер показ,не им п уч '!$5:$10</definedName>
    <definedName name="_xlnm.Print_Titles" localSheetId="2">'Расч макс оц'!$4:$5</definedName>
    <definedName name="_xlnm.Print_Titles" localSheetId="3">'рез анал, им подв'!$6:$7</definedName>
    <definedName name="_xlnm.Print_Titles" localSheetId="4">'рез анал,не им подв '!$5:$6</definedName>
    <definedName name="_xlnm.Print_Area" localSheetId="0">'пер показ, им п уч'!$A$1:$P$46</definedName>
    <definedName name="_xlnm.Print_Area" localSheetId="1">'пер показ,не им п уч '!$A$2:$P$45</definedName>
    <definedName name="_xlnm.Print_Area" localSheetId="2">'Расч макс оц'!$A$1:$H$39</definedName>
    <definedName name="_xlnm.Print_Area" localSheetId="6">'Свод рейтинг, не им подв'!$A$1:$E$12</definedName>
  </definedNames>
  <calcPr calcId="162913" fullCalcOnLoad="1"/>
</workbook>
</file>

<file path=xl/calcChain.xml><?xml version="1.0" encoding="utf-8"?>
<calcChain xmlns="http://schemas.openxmlformats.org/spreadsheetml/2006/main">
  <c r="D38" i="4" l="1"/>
  <c r="P44" i="1"/>
  <c r="P22" i="1"/>
  <c r="P16" i="1"/>
  <c r="P14" i="1"/>
  <c r="O44" i="1"/>
  <c r="M44" i="1"/>
  <c r="L44" i="1"/>
  <c r="H44" i="1"/>
  <c r="E44" i="1"/>
  <c r="N43" i="1"/>
  <c r="P43" i="1"/>
  <c r="N42" i="1"/>
  <c r="P42" i="1"/>
  <c r="N40" i="1"/>
  <c r="P40" i="1"/>
  <c r="G40" i="1"/>
  <c r="D40" i="1"/>
  <c r="N38" i="1"/>
  <c r="P38" i="1"/>
  <c r="G38" i="1"/>
  <c r="D38" i="1"/>
  <c r="N36" i="1"/>
  <c r="P36" i="1"/>
  <c r="N35" i="1"/>
  <c r="P35" i="1"/>
  <c r="N34" i="1"/>
  <c r="P34" i="1"/>
  <c r="N33" i="1"/>
  <c r="P33" i="1"/>
  <c r="N32" i="1"/>
  <c r="P32" i="1"/>
  <c r="N31" i="1"/>
  <c r="P31" i="1"/>
  <c r="N30" i="1"/>
  <c r="P30" i="1"/>
  <c r="N29" i="1"/>
  <c r="P29" i="1"/>
  <c r="N27" i="1"/>
  <c r="P27" i="1"/>
  <c r="G27" i="1"/>
  <c r="D27" i="1"/>
  <c r="N26" i="1"/>
  <c r="P26" i="1"/>
  <c r="N24" i="1"/>
  <c r="P24" i="1"/>
  <c r="G24" i="1"/>
  <c r="D24" i="1"/>
  <c r="N22" i="1"/>
  <c r="G22" i="1"/>
  <c r="D22" i="1"/>
  <c r="N21" i="1"/>
  <c r="P21" i="1"/>
  <c r="N20" i="1"/>
  <c r="P20" i="1"/>
  <c r="N19" i="1"/>
  <c r="P19" i="1"/>
  <c r="N17" i="1"/>
  <c r="P17" i="1"/>
  <c r="G17" i="1"/>
  <c r="D17" i="1"/>
  <c r="N16" i="1"/>
  <c r="N14" i="1"/>
  <c r="G14" i="1"/>
  <c r="D14" i="1"/>
  <c r="N12" i="1"/>
  <c r="P12" i="1"/>
  <c r="G12" i="1"/>
  <c r="D12" i="1"/>
  <c r="N11" i="1"/>
  <c r="P20" i="4"/>
  <c r="O44" i="4"/>
  <c r="H44" i="4"/>
  <c r="K44" i="4"/>
  <c r="L44" i="4"/>
  <c r="M44" i="4"/>
  <c r="N44" i="4"/>
  <c r="P44" i="4"/>
  <c r="E44" i="4"/>
  <c r="P43" i="4"/>
  <c r="N43" i="4"/>
  <c r="N42" i="4"/>
  <c r="P42" i="4"/>
  <c r="J40" i="4"/>
  <c r="D40" i="4"/>
  <c r="G40" i="4"/>
  <c r="N40" i="4"/>
  <c r="P40" i="4"/>
  <c r="N36" i="4"/>
  <c r="P36" i="4"/>
  <c r="N22" i="4"/>
  <c r="J22" i="4"/>
  <c r="G22" i="4"/>
  <c r="D22" i="4"/>
  <c r="P22" i="4"/>
  <c r="N20" i="4"/>
  <c r="H28" i="2"/>
  <c r="H27" i="2"/>
  <c r="H26" i="2"/>
  <c r="H18" i="2"/>
  <c r="H11" i="2"/>
  <c r="C12" i="10"/>
  <c r="C11" i="3"/>
  <c r="E39" i="2"/>
  <c r="D38" i="2"/>
  <c r="D39" i="2"/>
  <c r="E38" i="2"/>
  <c r="F38" i="2"/>
  <c r="F39" i="2"/>
  <c r="G38" i="2"/>
  <c r="G39" i="2"/>
  <c r="C38" i="2"/>
  <c r="C39" i="2"/>
  <c r="H36" i="2"/>
  <c r="H13" i="2"/>
  <c r="N14" i="4"/>
  <c r="N12" i="4"/>
  <c r="P12" i="4"/>
  <c r="G12" i="4"/>
  <c r="H7" i="2"/>
  <c r="H8" i="2"/>
  <c r="H9" i="2"/>
  <c r="H10" i="2"/>
  <c r="H14" i="2"/>
  <c r="H15" i="2"/>
  <c r="H16" i="2"/>
  <c r="H17" i="2"/>
  <c r="H19" i="2"/>
  <c r="H21" i="2"/>
  <c r="H22" i="2"/>
  <c r="H23" i="2"/>
  <c r="H25" i="2"/>
  <c r="H29" i="2"/>
  <c r="H31" i="2"/>
  <c r="H32" i="2"/>
  <c r="H33" i="2"/>
  <c r="H35" i="2"/>
  <c r="H37" i="2"/>
  <c r="N11" i="4"/>
  <c r="P11" i="4"/>
  <c r="D12" i="4"/>
  <c r="J12" i="4"/>
  <c r="D14" i="4"/>
  <c r="G14" i="4"/>
  <c r="J14" i="4"/>
  <c r="N16" i="4"/>
  <c r="P16" i="4"/>
  <c r="D17" i="4"/>
  <c r="G17" i="4"/>
  <c r="J17" i="4"/>
  <c r="N17" i="4"/>
  <c r="P17" i="4"/>
  <c r="N19" i="4"/>
  <c r="P19" i="4"/>
  <c r="N21" i="4"/>
  <c r="P21" i="4"/>
  <c r="D24" i="4"/>
  <c r="G24" i="4"/>
  <c r="J24" i="4"/>
  <c r="N24" i="4"/>
  <c r="P24" i="4"/>
  <c r="N26" i="4"/>
  <c r="P26" i="4"/>
  <c r="D27" i="4"/>
  <c r="G27" i="4"/>
  <c r="J27" i="4"/>
  <c r="N27" i="4"/>
  <c r="P27" i="4"/>
  <c r="N29" i="4"/>
  <c r="P29" i="4"/>
  <c r="N30" i="4"/>
  <c r="P30" i="4"/>
  <c r="N31" i="4"/>
  <c r="P31" i="4"/>
  <c r="N32" i="4"/>
  <c r="P32" i="4"/>
  <c r="N33" i="4"/>
  <c r="P33" i="4"/>
  <c r="N34" i="4"/>
  <c r="P34" i="4"/>
  <c r="N35" i="4"/>
  <c r="P35" i="4"/>
  <c r="G38" i="4"/>
  <c r="J38" i="4"/>
  <c r="N38" i="4"/>
  <c r="P38" i="4"/>
  <c r="N44" i="1"/>
  <c r="P11" i="1"/>
  <c r="H38" i="2"/>
  <c r="H39" i="2"/>
</calcChain>
</file>

<file path=xl/sharedStrings.xml><?xml version="1.0" encoding="utf-8"?>
<sst xmlns="http://schemas.openxmlformats.org/spreadsheetml/2006/main" count="451" uniqueCount="161">
  <si>
    <t>№</t>
  </si>
  <si>
    <t>Р1</t>
  </si>
  <si>
    <t>Р2</t>
  </si>
  <si>
    <t>Р3</t>
  </si>
  <si>
    <t>Р4</t>
  </si>
  <si>
    <t xml:space="preserve">Р5 </t>
  </si>
  <si>
    <t xml:space="preserve"> </t>
  </si>
  <si>
    <t>Р6</t>
  </si>
  <si>
    <t>Р7</t>
  </si>
  <si>
    <t xml:space="preserve">Р8 </t>
  </si>
  <si>
    <t xml:space="preserve">Р9 </t>
  </si>
  <si>
    <t>Р10</t>
  </si>
  <si>
    <t>Р12</t>
  </si>
  <si>
    <t>Р13</t>
  </si>
  <si>
    <t>Р14</t>
  </si>
  <si>
    <t>Р15</t>
  </si>
  <si>
    <t>Р16</t>
  </si>
  <si>
    <t>Р17</t>
  </si>
  <si>
    <t>Р18</t>
  </si>
  <si>
    <t>Р19</t>
  </si>
  <si>
    <t>Р20</t>
  </si>
  <si>
    <t>Р21</t>
  </si>
  <si>
    <t>Администрация</t>
  </si>
  <si>
    <t>Управление образования</t>
  </si>
  <si>
    <t>значение исходных данных, поступивших от ГРБС</t>
  </si>
  <si>
    <t>%,коэфф.</t>
  </si>
  <si>
    <t>баллы</t>
  </si>
  <si>
    <t>Итого</t>
  </si>
  <si>
    <t>Р11</t>
  </si>
  <si>
    <t>Наименование исходных данных</t>
  </si>
  <si>
    <t>КФМ</t>
  </si>
  <si>
    <t xml:space="preserve">№  </t>
  </si>
  <si>
    <t>Наименование направлений оценки, показателей</t>
  </si>
  <si>
    <t xml:space="preserve">1. Оценка механизмов планирования расходов бюджета               </t>
  </si>
  <si>
    <t xml:space="preserve">Своевременность представления реестра расходных  обязательств ГРБС  (далее - РРО)       </t>
  </si>
  <si>
    <t xml:space="preserve">Доля бюджетных ассигнований на предоставление  муниципальных услуг (работ) физическим и юридическим лицам, оказываемых в соответствии с муниципальными  заданиями           </t>
  </si>
  <si>
    <t xml:space="preserve">2. Оценка результатов исполнения бюджета в части  расходов       </t>
  </si>
  <si>
    <t>Р5</t>
  </si>
  <si>
    <t>Р8</t>
  </si>
  <si>
    <t>Р9</t>
  </si>
  <si>
    <t>Наименование ГРБС</t>
  </si>
  <si>
    <t xml:space="preserve">Суммарная оценка качества финансового менеджмента (КФМ)  </t>
  </si>
  <si>
    <t>Максимальная оценка качества финансового менеджмента (МАХ)</t>
  </si>
  <si>
    <t>N  п/п</t>
  </si>
  <si>
    <t xml:space="preserve">Оценка среднего уровня  качества финансового менеджмента ГРБС (МR)   </t>
  </si>
  <si>
    <t xml:space="preserve">Сводный рейтинг </t>
  </si>
  <si>
    <t>главных распорядителей бюджетных средств по качеству</t>
  </si>
  <si>
    <t xml:space="preserve">ГРБС, получившие лучшую оценку по показателю </t>
  </si>
  <si>
    <t>ГРБС, к  которым показатель не применим</t>
  </si>
  <si>
    <t>№ п/п</t>
  </si>
  <si>
    <t xml:space="preserve">Оценка качества планирования бюджетных ассигнований          </t>
  </si>
  <si>
    <t>Результаты</t>
  </si>
  <si>
    <t xml:space="preserve">Приложение 3 </t>
  </si>
  <si>
    <t xml:space="preserve">Приложение 4 </t>
  </si>
  <si>
    <t>х</t>
  </si>
  <si>
    <t>Финансовое управление</t>
  </si>
  <si>
    <t>ГРБС, получившие  неудовлетворительную оценку по показателю</t>
  </si>
  <si>
    <t>Совет народных депутатов</t>
  </si>
  <si>
    <t>1.</t>
  </si>
  <si>
    <t>2.</t>
  </si>
  <si>
    <t>3.</t>
  </si>
  <si>
    <t>Максимально возможная оценка, которую может получить ГРБС за качество финансового менеджмента (МАХ) -итого</t>
  </si>
  <si>
    <t>Суммарная оценка качества финансового менеджмента ГРБС (КФМ )</t>
  </si>
  <si>
    <t>Уровень финансового менеджмента ГРБС (Q=КФМ/МАХ )</t>
  </si>
  <si>
    <t xml:space="preserve">Администрация </t>
  </si>
  <si>
    <t>Рейтинговая оценка каждого ГРБС (R=Q*5 )</t>
  </si>
  <si>
    <t>Рейтинговая оценка                 (R)</t>
  </si>
  <si>
    <t>Комитет по управлению имуществом</t>
  </si>
  <si>
    <t>Среднее значение оценки</t>
  </si>
  <si>
    <t>Количество получателей, к которым применим показатель</t>
  </si>
  <si>
    <t>приложение 2</t>
  </si>
  <si>
    <t>Средняя оценка по показателю (SP)</t>
  </si>
  <si>
    <t>Средняя оценка по показателю     (SP)</t>
  </si>
  <si>
    <t>Совет народных депутатов, Финансовое управление, Комитет по управлению имуществом</t>
  </si>
  <si>
    <t xml:space="preserve"> Совет народных депутатов, Финансовое управление,  Комитет по управлению имуществом</t>
  </si>
  <si>
    <t>Совет народных депутатов, Финансовое управление,  Комитет по управлению имуществом</t>
  </si>
  <si>
    <t>Финансовое управление, Комитет по управлению имуществом</t>
  </si>
  <si>
    <t>Совет народных депутатов, Финансовое управление,Комитет по управлению имуществом</t>
  </si>
  <si>
    <t>финансового менеджмента,  имеющих подведомственные учреждения за 2024 год</t>
  </si>
  <si>
    <t>Управление образования администрации Собинского муниципального округа</t>
  </si>
  <si>
    <t>Администрация Собинского муниципального округа</t>
  </si>
  <si>
    <t>финансового менеджмента, не имеющих подведомственные учреждения за 2024 год</t>
  </si>
  <si>
    <t>Совет народных депутатов администрации Собинского муниципального округа</t>
  </si>
  <si>
    <t>Комитет по управлению имуществом администрации Собинского муниципального округа</t>
  </si>
  <si>
    <t>Финансовое управление администрации Собинского муниципального округа</t>
  </si>
  <si>
    <t xml:space="preserve">Доля бюджетных ассигнований, запланированных на реализацию муниципальных программ           </t>
  </si>
  <si>
    <t>Количество справок о внесении изменений в бюджетную роспись расходов и лимиты бюджетных обязательств, связанных с перемещением бюджетных ассигнований, в ходе исполнения бюджета</t>
  </si>
  <si>
    <t xml:space="preserve">Совет народных депутатов, Финансовое управление </t>
  </si>
  <si>
    <t>Своевременность утверждения муниципальных заданий подведомсвтенным муниципальным учреждениям на текущий финансовый год и плановыйпериод в срок, установленный Положением о формировании муниципального задания на оказание муниципальных услуг (выполнения работ) в отношении муниципальных учреждений Собинского муниципального округа и финансовом обеспечении выполнения муниципального задания</t>
  </si>
  <si>
    <t>Своевременность утверждения планов финансово-хозяйственной деятельности подведомственных ГАБС муниципальных бюджетных (автономных) учреждений на текущий финансовый год и плановый период в соответствии со сроками, установленными Порядком составления и утверждения плана финансово-хозяйственной деятельности муниципальных бюджетных (автономных) учреждений</t>
  </si>
  <si>
    <t>Своевременность утверждения бюджетных смет на текущий финансовый год и плановый период в соответствии со сроками, установленными Порядком составления и утверждения бюджетных смет</t>
  </si>
  <si>
    <t>Уровень исполнения расходов ГАБС за счет средств бюджета муниципального округа</t>
  </si>
  <si>
    <t>Равномерность расходов</t>
  </si>
  <si>
    <t>Наличие у ГАБС и подведомственных ему муниципальных учреждений просроченной кредиторской задолженности</t>
  </si>
  <si>
    <t>Изменение дебиторской задолженности по расходам</t>
  </si>
  <si>
    <t>3. Качество ведения учета и составления бюджетной отчетности</t>
  </si>
  <si>
    <t>Соблюдение сроков представления ГАБС годовой бюджетной отчетности</t>
  </si>
  <si>
    <t>Качество составления ГАБС годовой бюджетной отчетности</t>
  </si>
  <si>
    <t>Качество проведения ГАБС инвентаризации активов и обязательств</t>
  </si>
  <si>
    <t>4. Контроль и аудит</t>
  </si>
  <si>
    <t>Размещение в полном объеме подведомственными ГАБС муниципальными учреждениями на официальном сайте в сети Интернет: www.bus.gov.ruинформации, предусмотренной действующим законодательством</t>
  </si>
  <si>
    <t>Качество финансового менеджмента ГАБС в отношении подведомственных муниципальных учреждений</t>
  </si>
  <si>
    <t>Качество планирования и проведения аудиторских мероприятий, реализации результатов проведения аудиторских мероприятий</t>
  </si>
  <si>
    <t>Недостача и хищения</t>
  </si>
  <si>
    <t xml:space="preserve">Нарушения, выявленные в ходе  проведения контрольных мероприятий </t>
  </si>
  <si>
    <t>5. Исполнение бюджета по доходам</t>
  </si>
  <si>
    <t>Соотношение фактического поступления доходов от плановых показателей по главному администратору доходов (за исключением безвозмездных перечислений из областного бюджета)</t>
  </si>
  <si>
    <t>Финансовое управление,  Комитет по управлению имуществом</t>
  </si>
  <si>
    <t>Р22</t>
  </si>
  <si>
    <t>Эффективность управления дебиторской задолженностью по расчетам с дебиторами по доходам</t>
  </si>
  <si>
    <t>Р23</t>
  </si>
  <si>
    <t>Эффективность управления невыясненными поступлениями</t>
  </si>
  <si>
    <t xml:space="preserve">6. Осуществление закупок товаров, работ и услуг для обеспечения муниципальных нужд      </t>
  </si>
  <si>
    <t>Р24</t>
  </si>
  <si>
    <t>Качество управления активами, осуществления закупок товаров, работ и услуг для обеспечения муниципальных нужд</t>
  </si>
  <si>
    <t>анализа качества финансового менеджмента ГРБС, не имеющих подведомственные учреждения                                                                               за 2024 год</t>
  </si>
  <si>
    <t>Администрация округа</t>
  </si>
  <si>
    <t>Администрация округа, Управление образования</t>
  </si>
  <si>
    <t xml:space="preserve"> Управление образования</t>
  </si>
  <si>
    <t xml:space="preserve">Администрация округа </t>
  </si>
  <si>
    <t>анализа качества финансового менеджмента, имеющих подведомственные учреждения за 2024 год</t>
  </si>
  <si>
    <t>Расчет максимально-возможных оценок за 2024 год</t>
  </si>
  <si>
    <t xml:space="preserve">5. Исполнение бюджета по доходам </t>
  </si>
  <si>
    <t xml:space="preserve">6. Осуществление закупок товаров, работ и услуг для обеспечения муниципальных нужд       </t>
  </si>
  <si>
    <t>Количество дней задержки предоставления РРО от даты представления, установленной финансовым управлением</t>
  </si>
  <si>
    <t>Перечень показателей бальной оценки качества финансового менеджмента главных распорядителей средств бюджета                                                                                                                                                                                                                                                                                                 Собинского муниципального округа, не имеющих подведомственные учреждения за 2024 год</t>
  </si>
  <si>
    <t xml:space="preserve">Утвержденный объем расходов ГАБС, формируемых в рамках муниципальных программ </t>
  </si>
  <si>
    <t xml:space="preserve">Общая сумма бюджетных ассигнований, предусмотренных ГАБС </t>
  </si>
  <si>
    <t xml:space="preserve">Объем бюджетных ассигнований ГАБС на предоставление муниципальных услуг (выполнение работ) физическим и юридическим лицам, оказываемых  в соответствии с муниципальными заданиями </t>
  </si>
  <si>
    <t>Количество справок о внесении изменений в  бюджетную роспись расходов и лимиты бюджетных обязательств, связанных с перемещением бюджетных ассигнований в ходе исполнения бюджета в отчетном году</t>
  </si>
  <si>
    <t>Объем бюджетных ассигнований, перераспределенных за отчетный период без учета изменений, внесенных в связи с уточнением бюджета , выделения средств из резервных фондов и безвомездных поступлений, поступающих сверх решения о бюджете</t>
  </si>
  <si>
    <t xml:space="preserve">Количество дней отклонения фактической даты утверждения муниципальных заданий, подведомственным муниципальным учреждениям на текущий финансовый год и плановый период от срока, установленного Положением о формировании муниципального задания на оказание муниципальных услуг (выполнение работ) в отношении муниципальных учреждений Собинского муниципального округа и финансовом обеспечении выполнения муниципального задания </t>
  </si>
  <si>
    <t>Количество дней отклонения фактической даты утверждения планов финансово-хозяйственной деятельности подведомственных муниципальных бюджетных (автономных) учреждений на текущий финансовый год и плановый период от сроков, установленных Порядком составления и утверждения плана финансово-хозяйственной деятельности муниципальных бюджетных (автономных) учреждений</t>
  </si>
  <si>
    <t>Количество дней отклонения фактической даты утверждения бюджетных смет на текущий финансовый год и плановый период от сроков, установленных Порядком составления и утверждения бюджетных смет</t>
  </si>
  <si>
    <t>Кассовые расходы ГАБС за счет средств бюджета в отчетном финансовом году</t>
  </si>
  <si>
    <t>Плановые расходы ГАБС за счет средств бюджета за отчетный период</t>
  </si>
  <si>
    <t>Кассовые расходы ГАБС за IV квартал отчетного финансового года</t>
  </si>
  <si>
    <t>Плановые расходы ГАБС за счет средств бюджета за отчетный финансовый год</t>
  </si>
  <si>
    <t xml:space="preserve">Объем просроченной кредиторской задолженности по расчетам с поставщиками и подрядчиками в отчетном финансовом году по состоянию на 1 января года, следующего за отчетным </t>
  </si>
  <si>
    <t>Объем дебиторской задолженности ГАБС и подведомственных ему учреждений на начало отчетного периода</t>
  </si>
  <si>
    <t>Объем дебиторской задолженности ГАБС и подведомственных ему учреждений на конец отчетного периода</t>
  </si>
  <si>
    <t>В установленные сроки</t>
  </si>
  <si>
    <t>Качество предостваления ГАБС годовой бюджетной отчетности</t>
  </si>
  <si>
    <t>Составлялась в соответствии с порядком</t>
  </si>
  <si>
    <t>Количество фактов нарушений порядка проведения инвентаризации активов и обязательств, выявленных в результате проверки, в том числе проведенной органами государственного (муниципального) финансового контроля</t>
  </si>
  <si>
    <t>Инвентаризация проведена в полном объеме</t>
  </si>
  <si>
    <t>Размещение в полном объеме подведомственными ГАБС муниципальными учреждениями на официальном сайте в сети Интернет: www.bus.gov.ru информации, предусмотренной действующим законодательством</t>
  </si>
  <si>
    <t xml:space="preserve">Наличие информации, размещенной в полном объеме подведомственными ГАБС муниципальными учреждениями на официальном сайте в сети Интернет: www.bus.gov.ru в соответствии с приказм Министерства финансов Владимирской области от 21.07.2011 №86н  </t>
  </si>
  <si>
    <t>Наличие правового акта ГРБС о порядке проведения качества финансвого менеджмента, утвержденного в соответствии со статьей 160.2-1 Бюджетного кодекса Российской Федерации</t>
  </si>
  <si>
    <t>Наличие результатов оценки проведения качества финансвого менеджмента подведомственных муниципальных учреждений на официальном сайте органа местного самоуправления</t>
  </si>
  <si>
    <t>Сумма установленных недостач и хищений денежных средств и материальных ценностей у ГАБС в отчетном финансовом году</t>
  </si>
  <si>
    <t>Количество контрольных мероприятий, входе которых выявлены финансовые нарушения за отчетный период</t>
  </si>
  <si>
    <t>Количество контрольных мероприятий, проведенных за отчетный период</t>
  </si>
  <si>
    <t>Кассовое исполнение по доходам в отчетном финансовом году</t>
  </si>
  <si>
    <t>Плановые объемы доходов по главному администратору доходов</t>
  </si>
  <si>
    <t>Объем дебиторской задолженности по доходам на начало отчетного периода</t>
  </si>
  <si>
    <t>Объем дебиторской задолженности по доходам на конец отчетного периода</t>
  </si>
  <si>
    <t>Сумма невыясненных поступлений у ГАБС по состоянию на 01 января года, следующего за отчетным</t>
  </si>
  <si>
    <t>Количество нарушений законодательства в сфере закупок, установленных контролирующими органами</t>
  </si>
  <si>
    <t>Перечень показателей бальной оценки качества финансового менеджмента главных распорядителей средств бюджета                                                                                                                                                                                                                                                                                                 Собинского муниципального округа, имеющих подведомственные учреждения за 2024 год</t>
  </si>
  <si>
    <t>размещено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</si>
</sst>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000"/>
    <numFmt numFmtId="181" formatCode="0.0"/>
  </numFmts>
  <fonts count="1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name val="Arial Cyr"/>
      <charset val="204"/>
    </font>
    <font>
      <b/>
      <i/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top" wrapText="1"/>
    </xf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 applyProtection="1">
      <alignment vertical="center"/>
    </xf>
    <xf numFmtId="0" fontId="7" fillId="0" borderId="1" xfId="0" applyFont="1" applyBorder="1" applyAlignment="1">
      <alignment horizontal="left" vertical="top" wrapText="1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2" fontId="7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/>
    <xf numFmtId="0" fontId="13" fillId="0" borderId="0" xfId="0" applyFont="1" applyAlignment="1"/>
    <xf numFmtId="0" fontId="0" fillId="0" borderId="0" xfId="0" applyFill="1"/>
    <xf numFmtId="0" fontId="0" fillId="0" borderId="0" xfId="0" applyFill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2" fontId="7" fillId="0" borderId="9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49" fontId="7" fillId="0" borderId="11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2" fontId="7" fillId="0" borderId="2" xfId="0" applyNumberFormat="1" applyFont="1" applyBorder="1" applyAlignment="1">
      <alignment horizontal="center" vertical="top" wrapText="1"/>
    </xf>
    <xf numFmtId="2" fontId="7" fillId="0" borderId="16" xfId="0" applyNumberFormat="1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2" borderId="1" xfId="0" applyFont="1" applyFill="1" applyBorder="1" applyAlignment="1" applyProtection="1">
      <alignment horizontal="right" vertical="center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12" fillId="2" borderId="9" xfId="0" applyFont="1" applyFill="1" applyBorder="1" applyAlignment="1" applyProtection="1">
      <alignment horizontal="right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right" vertical="center"/>
    </xf>
    <xf numFmtId="0" fontId="12" fillId="0" borderId="18" xfId="0" applyFont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vertical="center"/>
      <protection locked="0"/>
    </xf>
    <xf numFmtId="0" fontId="12" fillId="2" borderId="19" xfId="0" applyFont="1" applyFill="1" applyBorder="1" applyAlignment="1" applyProtection="1">
      <alignment horizontal="right" vertical="center"/>
    </xf>
    <xf numFmtId="0" fontId="7" fillId="0" borderId="20" xfId="0" applyFont="1" applyBorder="1" applyAlignment="1" applyProtection="1">
      <alignment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7" fillId="0" borderId="16" xfId="0" applyFont="1" applyFill="1" applyBorder="1" applyAlignment="1" applyProtection="1">
      <alignment horizontal="right" vertical="center"/>
      <protection locked="0"/>
    </xf>
    <xf numFmtId="0" fontId="7" fillId="0" borderId="20" xfId="0" applyFont="1" applyBorder="1" applyAlignment="1" applyProtection="1">
      <alignment horizontal="justify" vertical="center" wrapText="1"/>
      <protection locked="0"/>
    </xf>
    <xf numFmtId="0" fontId="7" fillId="0" borderId="16" xfId="0" applyFont="1" applyBorder="1" applyAlignment="1" applyProtection="1">
      <alignment horizontal="justify" vertical="center" wrapText="1"/>
      <protection locked="0"/>
    </xf>
    <xf numFmtId="0" fontId="7" fillId="2" borderId="16" xfId="0" applyFont="1" applyFill="1" applyBorder="1" applyAlignment="1" applyProtection="1">
      <alignment horizontal="right" vertical="center"/>
      <protection locked="0"/>
    </xf>
    <xf numFmtId="181" fontId="7" fillId="2" borderId="17" xfId="0" applyNumberFormat="1" applyFont="1" applyFill="1" applyBorder="1" applyAlignment="1" applyProtection="1">
      <alignment horizontal="right" vertical="center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7" fillId="2" borderId="5" xfId="0" applyFont="1" applyFill="1" applyBorder="1" applyAlignment="1" applyProtection="1">
      <alignment horizontal="right" vertical="center"/>
      <protection locked="0"/>
    </xf>
    <xf numFmtId="0" fontId="12" fillId="2" borderId="5" xfId="0" applyFont="1" applyFill="1" applyBorder="1" applyAlignment="1" applyProtection="1">
      <alignment horizontal="right" vertical="center"/>
    </xf>
    <xf numFmtId="181" fontId="7" fillId="2" borderId="6" xfId="0" applyNumberFormat="1" applyFont="1" applyFill="1" applyBorder="1" applyAlignment="1" applyProtection="1">
      <alignment horizontal="right" vertical="center"/>
    </xf>
    <xf numFmtId="0" fontId="7" fillId="0" borderId="9" xfId="0" applyFont="1" applyBorder="1" applyAlignment="1" applyProtection="1">
      <alignment horizontal="justify" vertical="center" wrapText="1"/>
      <protection locked="0"/>
    </xf>
    <xf numFmtId="0" fontId="7" fillId="2" borderId="9" xfId="0" applyFont="1" applyFill="1" applyBorder="1" applyAlignment="1" applyProtection="1">
      <alignment horizontal="right" vertical="center"/>
      <protection locked="0"/>
    </xf>
    <xf numFmtId="181" fontId="7" fillId="2" borderId="10" xfId="0" applyNumberFormat="1" applyFont="1" applyFill="1" applyBorder="1" applyAlignment="1" applyProtection="1">
      <alignment horizontal="right" vertical="center"/>
      <protection locked="0"/>
    </xf>
    <xf numFmtId="181" fontId="7" fillId="2" borderId="10" xfId="0" applyNumberFormat="1" applyFont="1" applyFill="1" applyBorder="1" applyAlignment="1" applyProtection="1">
      <alignment horizontal="right" vertical="center"/>
    </xf>
    <xf numFmtId="0" fontId="7" fillId="0" borderId="16" xfId="0" applyFont="1" applyBorder="1" applyAlignment="1" applyProtection="1">
      <alignment vertical="center" wrapText="1"/>
      <protection locked="0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2" borderId="9" xfId="0" applyFont="1" applyFill="1" applyBorder="1" applyAlignment="1" applyProtection="1">
      <alignment horizontal="right" vertical="center"/>
    </xf>
    <xf numFmtId="0" fontId="1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justify" vertical="top" wrapText="1"/>
    </xf>
    <xf numFmtId="0" fontId="12" fillId="3" borderId="1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13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justify" vertical="top" wrapText="1"/>
    </xf>
    <xf numFmtId="0" fontId="12" fillId="3" borderId="9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15" fillId="0" borderId="0" xfId="0" applyFont="1" applyFill="1"/>
    <xf numFmtId="0" fontId="16" fillId="0" borderId="0" xfId="0" applyFont="1" applyFill="1" applyAlignment="1">
      <alignment horizontal="center"/>
    </xf>
    <xf numFmtId="0" fontId="15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 applyProtection="1">
      <alignment horizontal="right" vertical="center"/>
      <protection locked="0"/>
    </xf>
    <xf numFmtId="0" fontId="7" fillId="0" borderId="16" xfId="0" applyFont="1" applyBorder="1" applyAlignment="1" applyProtection="1">
      <alignment horizontal="right" vertical="center"/>
      <protection locked="0"/>
    </xf>
    <xf numFmtId="0" fontId="12" fillId="0" borderId="16" xfId="0" applyFont="1" applyBorder="1" applyAlignment="1" applyProtection="1">
      <alignment horizontal="right" vertical="center"/>
      <protection locked="0"/>
    </xf>
    <xf numFmtId="0" fontId="7" fillId="0" borderId="17" xfId="0" applyFont="1" applyBorder="1" applyAlignment="1" applyProtection="1">
      <alignment horizontal="right" vertical="center"/>
      <protection locked="0"/>
    </xf>
    <xf numFmtId="0" fontId="7" fillId="0" borderId="16" xfId="0" applyFont="1" applyFill="1" applyBorder="1" applyAlignment="1" applyProtection="1">
      <alignment horizontal="right" vertical="center" wrapText="1"/>
      <protection locked="0"/>
    </xf>
    <xf numFmtId="0" fontId="7" fillId="0" borderId="5" xfId="0" applyFont="1" applyFill="1" applyBorder="1" applyAlignment="1" applyProtection="1">
      <alignment horizontal="right" vertical="center" wrapText="1"/>
      <protection locked="0"/>
    </xf>
    <xf numFmtId="2" fontId="7" fillId="0" borderId="5" xfId="0" applyNumberFormat="1" applyFont="1" applyFill="1" applyBorder="1" applyAlignment="1" applyProtection="1">
      <alignment horizontal="right" vertical="center"/>
    </xf>
    <xf numFmtId="0" fontId="7" fillId="0" borderId="5" xfId="0" applyFont="1" applyFill="1" applyBorder="1" applyAlignment="1" applyProtection="1">
      <alignment horizontal="right" vertical="center"/>
      <protection locked="0"/>
    </xf>
    <xf numFmtId="0" fontId="7" fillId="0" borderId="9" xfId="0" applyFont="1" applyFill="1" applyBorder="1" applyAlignment="1" applyProtection="1">
      <alignment horizontal="right" vertical="center" wrapText="1"/>
      <protection locked="0"/>
    </xf>
    <xf numFmtId="2" fontId="7" fillId="0" borderId="9" xfId="0" applyNumberFormat="1" applyFont="1" applyFill="1" applyBorder="1" applyAlignment="1" applyProtection="1">
      <alignment horizontal="right" vertical="center"/>
      <protection locked="0"/>
    </xf>
    <xf numFmtId="0" fontId="7" fillId="0" borderId="9" xfId="0" applyFont="1" applyFill="1" applyBorder="1" applyAlignment="1" applyProtection="1">
      <alignment horizontal="right" vertical="center"/>
      <protection locked="0"/>
    </xf>
    <xf numFmtId="0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7" fillId="0" borderId="5" xfId="0" applyNumberFormat="1" applyFont="1" applyFill="1" applyBorder="1" applyAlignment="1" applyProtection="1">
      <alignment horizontal="right" vertical="center"/>
      <protection locked="0"/>
    </xf>
    <xf numFmtId="0" fontId="7" fillId="0" borderId="5" xfId="0" applyNumberFormat="1" applyFont="1" applyFill="1" applyBorder="1" applyAlignment="1" applyProtection="1">
      <alignment horizontal="right" vertical="center"/>
      <protection locked="0"/>
    </xf>
    <xf numFmtId="2" fontId="7" fillId="0" borderId="1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NumberFormat="1" applyFont="1" applyFill="1" applyBorder="1" applyAlignment="1" applyProtection="1">
      <alignment horizontal="right" vertical="center"/>
      <protection locked="0"/>
    </xf>
    <xf numFmtId="0" fontId="7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9" xfId="0" applyNumberFormat="1" applyFont="1" applyFill="1" applyBorder="1" applyAlignment="1" applyProtection="1">
      <alignment horizontal="right" vertical="center"/>
      <protection locked="0"/>
    </xf>
    <xf numFmtId="0" fontId="7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7" fillId="0" borderId="16" xfId="0" applyNumberFormat="1" applyFont="1" applyFill="1" applyBorder="1" applyAlignment="1" applyProtection="1">
      <alignment horizontal="right" vertical="center"/>
      <protection locked="0"/>
    </xf>
    <xf numFmtId="0" fontId="7" fillId="0" borderId="16" xfId="0" applyNumberFormat="1" applyFont="1" applyFill="1" applyBorder="1" applyAlignment="1" applyProtection="1">
      <alignment horizontal="right" vertical="center"/>
      <protection locked="0"/>
    </xf>
    <xf numFmtId="2" fontId="7" fillId="0" borderId="9" xfId="0" applyNumberFormat="1" applyFont="1" applyFill="1" applyBorder="1" applyAlignment="1" applyProtection="1">
      <alignment horizontal="right" vertical="center"/>
    </xf>
    <xf numFmtId="2" fontId="7" fillId="0" borderId="16" xfId="0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  <protection locked="0"/>
    </xf>
    <xf numFmtId="0" fontId="12" fillId="0" borderId="6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/>
    </xf>
    <xf numFmtId="0" fontId="12" fillId="0" borderId="10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0" fontId="12" fillId="0" borderId="12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12" fillId="0" borderId="8" xfId="0" applyFont="1" applyFill="1" applyBorder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/>
    </xf>
    <xf numFmtId="0" fontId="12" fillId="0" borderId="15" xfId="0" applyFont="1" applyFill="1" applyBorder="1" applyAlignment="1">
      <alignment vertical="top"/>
    </xf>
    <xf numFmtId="0" fontId="12" fillId="0" borderId="17" xfId="0" applyFont="1" applyFill="1" applyBorder="1" applyAlignment="1">
      <alignment vertical="top"/>
    </xf>
    <xf numFmtId="0" fontId="14" fillId="0" borderId="11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12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8" xfId="0" applyFont="1" applyFill="1" applyBorder="1" applyAlignment="1">
      <alignment vertical="top" wrapText="1"/>
    </xf>
    <xf numFmtId="179" fontId="12" fillId="0" borderId="1" xfId="0" applyNumberFormat="1" applyFont="1" applyFill="1" applyBorder="1" applyAlignment="1">
      <alignment vertical="top" wrapText="1"/>
    </xf>
    <xf numFmtId="179" fontId="12" fillId="0" borderId="8" xfId="0" applyNumberFormat="1" applyFont="1" applyFill="1" applyBorder="1" applyAlignment="1">
      <alignment vertical="top" wrapText="1"/>
    </xf>
    <xf numFmtId="0" fontId="12" fillId="0" borderId="13" xfId="0" applyFont="1" applyFill="1" applyBorder="1" applyAlignment="1">
      <alignment vertical="top" wrapText="1"/>
    </xf>
    <xf numFmtId="0" fontId="12" fillId="0" borderId="9" xfId="0" applyFont="1" applyFill="1" applyBorder="1" applyAlignment="1">
      <alignment vertical="top" wrapText="1"/>
    </xf>
    <xf numFmtId="2" fontId="12" fillId="0" borderId="9" xfId="0" applyNumberFormat="1" applyFont="1" applyFill="1" applyBorder="1" applyAlignment="1">
      <alignment vertical="top" wrapText="1"/>
    </xf>
    <xf numFmtId="2" fontId="12" fillId="0" borderId="10" xfId="0" applyNumberFormat="1" applyFont="1" applyFill="1" applyBorder="1" applyAlignment="1">
      <alignment vertical="top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justify" vertical="center" wrapText="1"/>
      <protection locked="0"/>
    </xf>
    <xf numFmtId="0" fontId="7" fillId="0" borderId="22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0" fontId="7" fillId="0" borderId="18" xfId="0" applyFont="1" applyBorder="1" applyAlignment="1" applyProtection="1">
      <alignment horizontal="justify" vertical="center" wrapText="1"/>
      <protection locked="0"/>
    </xf>
    <xf numFmtId="0" fontId="7" fillId="0" borderId="19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>
      <alignment vertical="center" wrapText="1"/>
    </xf>
    <xf numFmtId="0" fontId="17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5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 applyProtection="1">
      <alignment horizontal="justify" vertical="center" wrapText="1"/>
      <protection locked="0"/>
    </xf>
    <xf numFmtId="0" fontId="7" fillId="2" borderId="19" xfId="0" applyFont="1" applyFill="1" applyBorder="1" applyAlignment="1" applyProtection="1">
      <alignment horizontal="right" vertical="center"/>
      <protection locked="0"/>
    </xf>
    <xf numFmtId="181" fontId="7" fillId="2" borderId="25" xfId="0" applyNumberFormat="1" applyFont="1" applyFill="1" applyBorder="1" applyAlignment="1" applyProtection="1">
      <alignment horizontal="right" vertical="center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justify" vertical="center" wrapText="1"/>
      <protection locked="0"/>
    </xf>
    <xf numFmtId="0" fontId="7" fillId="0" borderId="27" xfId="0" applyNumberFormat="1" applyFont="1" applyFill="1" applyBorder="1" applyAlignment="1" applyProtection="1">
      <alignment horizontal="right" vertical="center"/>
      <protection locked="0"/>
    </xf>
    <xf numFmtId="2" fontId="7" fillId="0" borderId="27" xfId="0" applyNumberFormat="1" applyFont="1" applyFill="1" applyBorder="1" applyAlignment="1" applyProtection="1">
      <alignment horizontal="right" vertical="center"/>
      <protection locked="0"/>
    </xf>
    <xf numFmtId="0" fontId="7" fillId="2" borderId="27" xfId="0" applyFont="1" applyFill="1" applyBorder="1" applyAlignment="1" applyProtection="1">
      <alignment horizontal="right" vertical="center"/>
      <protection locked="0"/>
    </xf>
    <xf numFmtId="0" fontId="7" fillId="0" borderId="2" xfId="0" applyNumberFormat="1" applyFont="1" applyFill="1" applyBorder="1" applyAlignment="1" applyProtection="1">
      <alignment horizontal="right" vertical="center"/>
      <protection locked="0"/>
    </xf>
    <xf numFmtId="2" fontId="7" fillId="0" borderId="2" xfId="0" applyNumberFormat="1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horizontal="right" vertical="center"/>
      <protection locked="0"/>
    </xf>
    <xf numFmtId="181" fontId="7" fillId="2" borderId="8" xfId="0" applyNumberFormat="1" applyFont="1" applyFill="1" applyBorder="1" applyAlignment="1" applyProtection="1">
      <alignment horizontal="right" vertical="center"/>
    </xf>
    <xf numFmtId="0" fontId="1" fillId="0" borderId="28" xfId="0" applyFont="1" applyBorder="1" applyAlignment="1" applyProtection="1">
      <alignment vertical="center"/>
      <protection locked="0"/>
    </xf>
    <xf numFmtId="1" fontId="12" fillId="3" borderId="1" xfId="0" applyNumberFormat="1" applyFont="1" applyFill="1" applyBorder="1" applyAlignment="1">
      <alignment horizontal="center" vertical="top" wrapText="1"/>
    </xf>
    <xf numFmtId="0" fontId="7" fillId="0" borderId="18" xfId="0" applyFont="1" applyBorder="1" applyAlignment="1" applyProtection="1">
      <alignment horizontal="justify" vertical="center" wrapText="1"/>
      <protection locked="0"/>
    </xf>
    <xf numFmtId="0" fontId="0" fillId="0" borderId="21" xfId="0" applyBorder="1" applyAlignment="1">
      <alignment horizontal="justify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justify" vertical="center" wrapText="1"/>
      <protection locked="0"/>
    </xf>
    <xf numFmtId="0" fontId="7" fillId="0" borderId="13" xfId="0" applyFont="1" applyBorder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12" fillId="0" borderId="20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top" wrapText="1"/>
    </xf>
    <xf numFmtId="0" fontId="12" fillId="0" borderId="24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right"/>
    </xf>
    <xf numFmtId="0" fontId="12" fillId="0" borderId="7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top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50"/>
  <sheetViews>
    <sheetView tabSelected="1" view="pageBreakPreview" zoomScaleNormal="75" zoomScaleSheetLayoutView="100" workbookViewId="0">
      <pane xSplit="2" ySplit="10" topLeftCell="C41" activePane="bottomRight" state="frozenSplit"/>
      <selection pane="topRight" activeCell="B1" sqref="B1"/>
      <selection pane="bottomLeft" activeCell="A11" sqref="A11"/>
      <selection pane="bottomRight" activeCell="H34" sqref="H34"/>
    </sheetView>
  </sheetViews>
  <sheetFormatPr defaultRowHeight="15.75" x14ac:dyDescent="0.2"/>
  <cols>
    <col min="1" max="1" width="6.5703125" style="1" customWidth="1"/>
    <col min="2" max="2" width="64" style="1" customWidth="1"/>
    <col min="3" max="3" width="17.7109375" style="12" customWidth="1"/>
    <col min="4" max="4" width="15.42578125" style="12" customWidth="1"/>
    <col min="5" max="5" width="10.7109375" style="12" customWidth="1"/>
    <col min="6" max="6" width="15.140625" style="12" customWidth="1"/>
    <col min="7" max="7" width="15.28515625" style="12" customWidth="1"/>
    <col min="8" max="8" width="11.28515625" style="12" customWidth="1"/>
    <col min="9" max="9" width="13.85546875" style="12" hidden="1" customWidth="1"/>
    <col min="10" max="10" width="12.7109375" style="12" hidden="1" customWidth="1"/>
    <col min="11" max="11" width="11" style="12" hidden="1" customWidth="1"/>
    <col min="12" max="12" width="13.28515625" style="12" customWidth="1"/>
    <col min="13" max="13" width="13.140625" style="1" customWidth="1"/>
    <col min="14" max="14" width="13.28515625" style="2" customWidth="1"/>
    <col min="15" max="15" width="15.85546875" style="1" customWidth="1"/>
    <col min="16" max="16" width="12.85546875" style="1" customWidth="1"/>
    <col min="17" max="16384" width="9.140625" style="1"/>
  </cols>
  <sheetData>
    <row r="1" spans="1:19" ht="18.75" x14ac:dyDescent="0.2">
      <c r="O1" s="192" t="s">
        <v>70</v>
      </c>
      <c r="P1" s="192"/>
    </row>
    <row r="2" spans="1:19" ht="18.75" x14ac:dyDescent="0.2">
      <c r="A2" s="47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193"/>
      <c r="N2" s="193"/>
      <c r="O2" s="47"/>
      <c r="P2" s="47"/>
    </row>
    <row r="3" spans="1:19" ht="45.75" customHeight="1" x14ac:dyDescent="0.2">
      <c r="A3" s="194" t="s">
        <v>159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19" ht="19.5" thickBot="1" x14ac:dyDescent="0.25">
      <c r="A4" s="47"/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7"/>
      <c r="N4" s="49"/>
      <c r="O4" s="47"/>
      <c r="P4" s="47"/>
    </row>
    <row r="5" spans="1:19" s="12" customFormat="1" ht="15.75" customHeight="1" x14ac:dyDescent="0.2">
      <c r="A5" s="202" t="s">
        <v>0</v>
      </c>
      <c r="B5" s="205" t="s">
        <v>29</v>
      </c>
      <c r="C5" s="195" t="s">
        <v>22</v>
      </c>
      <c r="D5" s="195"/>
      <c r="E5" s="195"/>
      <c r="F5" s="201" t="s">
        <v>23</v>
      </c>
      <c r="G5" s="201"/>
      <c r="H5" s="201"/>
      <c r="I5" s="195"/>
      <c r="J5" s="195"/>
      <c r="K5" s="195"/>
      <c r="L5" s="195" t="s">
        <v>27</v>
      </c>
      <c r="M5" s="195"/>
      <c r="N5" s="195"/>
      <c r="O5" s="196" t="s">
        <v>69</v>
      </c>
      <c r="P5" s="198" t="s">
        <v>68</v>
      </c>
    </row>
    <row r="6" spans="1:19" ht="15.75" customHeight="1" x14ac:dyDescent="0.2">
      <c r="A6" s="204"/>
      <c r="B6" s="206"/>
      <c r="C6" s="200" t="s">
        <v>24</v>
      </c>
      <c r="D6" s="187" t="s">
        <v>25</v>
      </c>
      <c r="E6" s="187" t="s">
        <v>26</v>
      </c>
      <c r="F6" s="200" t="s">
        <v>24</v>
      </c>
      <c r="G6" s="187" t="s">
        <v>25</v>
      </c>
      <c r="H6" s="187" t="s">
        <v>26</v>
      </c>
      <c r="I6" s="200" t="s">
        <v>24</v>
      </c>
      <c r="J6" s="187" t="s">
        <v>25</v>
      </c>
      <c r="K6" s="187" t="s">
        <v>26</v>
      </c>
      <c r="L6" s="200" t="s">
        <v>24</v>
      </c>
      <c r="M6" s="186" t="s">
        <v>25</v>
      </c>
      <c r="N6" s="187" t="s">
        <v>26</v>
      </c>
      <c r="O6" s="197"/>
      <c r="P6" s="199"/>
    </row>
    <row r="7" spans="1:19" x14ac:dyDescent="0.2">
      <c r="A7" s="204"/>
      <c r="B7" s="206"/>
      <c r="C7" s="200"/>
      <c r="D7" s="187"/>
      <c r="E7" s="187"/>
      <c r="F7" s="200"/>
      <c r="G7" s="187"/>
      <c r="H7" s="187"/>
      <c r="I7" s="200"/>
      <c r="J7" s="187"/>
      <c r="K7" s="187"/>
      <c r="L7" s="200"/>
      <c r="M7" s="186"/>
      <c r="N7" s="187"/>
      <c r="O7" s="197"/>
      <c r="P7" s="199"/>
    </row>
    <row r="8" spans="1:19" x14ac:dyDescent="0.2">
      <c r="A8" s="204"/>
      <c r="B8" s="206"/>
      <c r="C8" s="200"/>
      <c r="D8" s="187"/>
      <c r="E8" s="187"/>
      <c r="F8" s="200"/>
      <c r="G8" s="187"/>
      <c r="H8" s="187"/>
      <c r="I8" s="200"/>
      <c r="J8" s="187"/>
      <c r="K8" s="187"/>
      <c r="L8" s="200"/>
      <c r="M8" s="186"/>
      <c r="N8" s="187"/>
      <c r="O8" s="197"/>
      <c r="P8" s="199"/>
    </row>
    <row r="9" spans="1:19" ht="39" customHeight="1" x14ac:dyDescent="0.2">
      <c r="A9" s="204"/>
      <c r="B9" s="206"/>
      <c r="C9" s="200"/>
      <c r="D9" s="187"/>
      <c r="E9" s="187"/>
      <c r="F9" s="200"/>
      <c r="G9" s="187"/>
      <c r="H9" s="187"/>
      <c r="I9" s="200"/>
      <c r="J9" s="187"/>
      <c r="K9" s="187"/>
      <c r="L9" s="200"/>
      <c r="M9" s="186"/>
      <c r="N9" s="187"/>
      <c r="O9" s="197"/>
      <c r="P9" s="199"/>
    </row>
    <row r="10" spans="1:19" ht="19.5" thickBot="1" x14ac:dyDescent="0.25">
      <c r="A10" s="54">
        <v>1</v>
      </c>
      <c r="B10" s="55">
        <v>2</v>
      </c>
      <c r="C10" s="56">
        <v>3</v>
      </c>
      <c r="D10" s="56">
        <v>4</v>
      </c>
      <c r="E10" s="56">
        <v>5</v>
      </c>
      <c r="F10" s="56">
        <v>6</v>
      </c>
      <c r="G10" s="56">
        <v>7</v>
      </c>
      <c r="H10" s="56">
        <v>8</v>
      </c>
      <c r="I10" s="56">
        <v>9</v>
      </c>
      <c r="J10" s="56">
        <v>10</v>
      </c>
      <c r="K10" s="56">
        <v>11</v>
      </c>
      <c r="L10" s="56">
        <v>12</v>
      </c>
      <c r="M10" s="57">
        <v>13</v>
      </c>
      <c r="N10" s="56">
        <v>14</v>
      </c>
      <c r="O10" s="57">
        <v>15</v>
      </c>
      <c r="P10" s="58">
        <v>16</v>
      </c>
    </row>
    <row r="11" spans="1:19" ht="57" thickBot="1" x14ac:dyDescent="0.25">
      <c r="A11" s="66" t="s">
        <v>1</v>
      </c>
      <c r="B11" s="67" t="s">
        <v>124</v>
      </c>
      <c r="C11" s="114">
        <v>0</v>
      </c>
      <c r="D11" s="65"/>
      <c r="E11" s="65">
        <v>5</v>
      </c>
      <c r="F11" s="114">
        <v>0</v>
      </c>
      <c r="G11" s="65"/>
      <c r="H11" s="65">
        <v>5</v>
      </c>
      <c r="I11" s="114"/>
      <c r="J11" s="65"/>
      <c r="K11" s="65"/>
      <c r="L11" s="68"/>
      <c r="M11" s="68"/>
      <c r="N11" s="59">
        <f t="shared" ref="N11:N38" si="0">+E11+K11+H11</f>
        <v>10</v>
      </c>
      <c r="O11" s="68">
        <v>2</v>
      </c>
      <c r="P11" s="69">
        <f>N11/O11</f>
        <v>5</v>
      </c>
      <c r="Q11" s="10"/>
      <c r="R11" s="10"/>
      <c r="S11" s="10"/>
    </row>
    <row r="12" spans="1:19" ht="37.5" x14ac:dyDescent="0.2">
      <c r="A12" s="190" t="s">
        <v>2</v>
      </c>
      <c r="B12" s="70" t="s">
        <v>126</v>
      </c>
      <c r="C12" s="115">
        <v>1688069.6</v>
      </c>
      <c r="D12" s="116">
        <f>C12/C13*100</f>
        <v>46.114151038106122</v>
      </c>
      <c r="E12" s="117">
        <v>2</v>
      </c>
      <c r="F12" s="115">
        <v>1293909.1000000001</v>
      </c>
      <c r="G12" s="116">
        <f>F12/F13*100</f>
        <v>99.905453769402627</v>
      </c>
      <c r="H12" s="117">
        <v>5</v>
      </c>
      <c r="I12" s="115"/>
      <c r="J12" s="116"/>
      <c r="K12" s="117"/>
      <c r="L12" s="71"/>
      <c r="M12" s="71"/>
      <c r="N12" s="72">
        <f>+E12+K12+H12</f>
        <v>7</v>
      </c>
      <c r="O12" s="71">
        <v>2</v>
      </c>
      <c r="P12" s="73">
        <f>N12/O12</f>
        <v>3.5</v>
      </c>
    </row>
    <row r="13" spans="1:19" ht="38.25" thickBot="1" x14ac:dyDescent="0.25">
      <c r="A13" s="191"/>
      <c r="B13" s="74" t="s">
        <v>127</v>
      </c>
      <c r="C13" s="118">
        <v>3660632.5</v>
      </c>
      <c r="D13" s="119"/>
      <c r="E13" s="120"/>
      <c r="F13" s="118">
        <v>1295133.6000000001</v>
      </c>
      <c r="G13" s="119"/>
      <c r="H13" s="120"/>
      <c r="I13" s="118"/>
      <c r="J13" s="119"/>
      <c r="K13" s="120"/>
      <c r="L13" s="75"/>
      <c r="M13" s="75"/>
      <c r="N13" s="53"/>
      <c r="O13" s="75"/>
      <c r="P13" s="76"/>
    </row>
    <row r="14" spans="1:19" ht="93.75" x14ac:dyDescent="0.2">
      <c r="A14" s="190" t="s">
        <v>3</v>
      </c>
      <c r="B14" s="70" t="s">
        <v>128</v>
      </c>
      <c r="C14" s="115">
        <v>280022</v>
      </c>
      <c r="D14" s="116">
        <f>C14/C15*100</f>
        <v>7.6495523656089484</v>
      </c>
      <c r="E14" s="117">
        <v>0</v>
      </c>
      <c r="F14" s="115">
        <v>999628.1</v>
      </c>
      <c r="G14" s="116">
        <f>F14/F15*100</f>
        <v>77.183396369301192</v>
      </c>
      <c r="H14" s="117">
        <v>5</v>
      </c>
      <c r="I14" s="115"/>
      <c r="J14" s="116"/>
      <c r="K14" s="117"/>
      <c r="L14" s="71"/>
      <c r="M14" s="71"/>
      <c r="N14" s="72">
        <f>+E14+K14+H14</f>
        <v>5</v>
      </c>
      <c r="O14" s="71">
        <v>2</v>
      </c>
      <c r="P14" s="73">
        <f>N14/O14</f>
        <v>2.5</v>
      </c>
    </row>
    <row r="15" spans="1:19" ht="38.25" thickBot="1" x14ac:dyDescent="0.25">
      <c r="A15" s="191"/>
      <c r="B15" s="74" t="s">
        <v>127</v>
      </c>
      <c r="C15" s="118">
        <v>3660632.5</v>
      </c>
      <c r="D15" s="119"/>
      <c r="E15" s="120"/>
      <c r="F15" s="118">
        <v>1295133.6000000001</v>
      </c>
      <c r="G15" s="119"/>
      <c r="H15" s="120"/>
      <c r="I15" s="118"/>
      <c r="J15" s="119"/>
      <c r="K15" s="120"/>
      <c r="L15" s="75"/>
      <c r="M15" s="75"/>
      <c r="N15" s="53"/>
      <c r="O15" s="75"/>
      <c r="P15" s="76"/>
    </row>
    <row r="16" spans="1:19" ht="94.5" thickBot="1" x14ac:dyDescent="0.25">
      <c r="A16" s="164" t="s">
        <v>4</v>
      </c>
      <c r="B16" s="70" t="s">
        <v>129</v>
      </c>
      <c r="C16" s="121">
        <v>26</v>
      </c>
      <c r="D16" s="116"/>
      <c r="E16" s="122">
        <v>3</v>
      </c>
      <c r="F16" s="121">
        <v>7</v>
      </c>
      <c r="G16" s="116"/>
      <c r="H16" s="123">
        <v>5</v>
      </c>
      <c r="I16" s="121"/>
      <c r="J16" s="116"/>
      <c r="K16" s="123"/>
      <c r="L16" s="71"/>
      <c r="M16" s="71"/>
      <c r="N16" s="72">
        <f t="shared" si="0"/>
        <v>8</v>
      </c>
      <c r="O16" s="71">
        <v>2</v>
      </c>
      <c r="P16" s="73">
        <f>N16/O16</f>
        <v>4</v>
      </c>
    </row>
    <row r="17" spans="1:16" ht="112.5" x14ac:dyDescent="0.2">
      <c r="A17" s="188" t="s">
        <v>5</v>
      </c>
      <c r="B17" s="70" t="s">
        <v>130</v>
      </c>
      <c r="C17" s="121">
        <v>38784.5</v>
      </c>
      <c r="D17" s="116">
        <f>100*C17/C18</f>
        <v>1.0595026952309472</v>
      </c>
      <c r="E17" s="123">
        <v>4</v>
      </c>
      <c r="F17" s="121">
        <v>6512</v>
      </c>
      <c r="G17" s="116">
        <f>100*F17/F18</f>
        <v>0.50280527043696488</v>
      </c>
      <c r="H17" s="123">
        <v>4</v>
      </c>
      <c r="I17" s="121"/>
      <c r="J17" s="116"/>
      <c r="K17" s="123"/>
      <c r="L17" s="71"/>
      <c r="M17" s="71"/>
      <c r="N17" s="72">
        <f t="shared" si="0"/>
        <v>8</v>
      </c>
      <c r="O17" s="71">
        <v>2</v>
      </c>
      <c r="P17" s="73">
        <f t="shared" ref="P17:P38" si="1">N17/O17</f>
        <v>4</v>
      </c>
    </row>
    <row r="18" spans="1:16" ht="38.25" thickBot="1" x14ac:dyDescent="0.25">
      <c r="A18" s="189"/>
      <c r="B18" s="74" t="s">
        <v>127</v>
      </c>
      <c r="C18" s="126">
        <v>3660632.5</v>
      </c>
      <c r="D18" s="119"/>
      <c r="E18" s="127"/>
      <c r="F18" s="126">
        <v>1295133.6000000001</v>
      </c>
      <c r="G18" s="119"/>
      <c r="H18" s="127"/>
      <c r="I18" s="126"/>
      <c r="J18" s="119"/>
      <c r="K18" s="127"/>
      <c r="L18" s="75"/>
      <c r="M18" s="75"/>
      <c r="N18" s="53"/>
      <c r="O18" s="75"/>
      <c r="P18" s="76"/>
    </row>
    <row r="19" spans="1:16" ht="188.25" thickBot="1" x14ac:dyDescent="0.25">
      <c r="A19" s="161" t="s">
        <v>7</v>
      </c>
      <c r="B19" s="70" t="s">
        <v>131</v>
      </c>
      <c r="C19" s="121">
        <v>0</v>
      </c>
      <c r="D19" s="116"/>
      <c r="E19" s="123">
        <v>5</v>
      </c>
      <c r="F19" s="121">
        <v>0</v>
      </c>
      <c r="G19" s="116"/>
      <c r="H19" s="123">
        <v>5</v>
      </c>
      <c r="I19" s="121"/>
      <c r="J19" s="116"/>
      <c r="K19" s="123"/>
      <c r="L19" s="71"/>
      <c r="M19" s="71"/>
      <c r="N19" s="72">
        <f t="shared" si="0"/>
        <v>10</v>
      </c>
      <c r="O19" s="71">
        <v>2</v>
      </c>
      <c r="P19" s="73">
        <f>N19/O19</f>
        <v>5</v>
      </c>
    </row>
    <row r="20" spans="1:16" ht="169.5" thickBot="1" x14ac:dyDescent="0.25">
      <c r="A20" s="66" t="s">
        <v>8</v>
      </c>
      <c r="B20" s="67" t="s">
        <v>132</v>
      </c>
      <c r="C20" s="128">
        <v>0</v>
      </c>
      <c r="D20" s="129"/>
      <c r="E20" s="130">
        <v>5</v>
      </c>
      <c r="F20" s="128">
        <v>0</v>
      </c>
      <c r="G20" s="129"/>
      <c r="H20" s="130">
        <v>5</v>
      </c>
      <c r="I20" s="128"/>
      <c r="J20" s="129"/>
      <c r="K20" s="130"/>
      <c r="L20" s="68"/>
      <c r="M20" s="68"/>
      <c r="N20" s="72">
        <f t="shared" si="0"/>
        <v>10</v>
      </c>
      <c r="O20" s="68">
        <v>2</v>
      </c>
      <c r="P20" s="73">
        <f>N20/O20</f>
        <v>5</v>
      </c>
    </row>
    <row r="21" spans="1:16" ht="94.5" thickBot="1" x14ac:dyDescent="0.25">
      <c r="A21" s="66" t="s">
        <v>9</v>
      </c>
      <c r="B21" s="67" t="s">
        <v>133</v>
      </c>
      <c r="C21" s="128">
        <v>0</v>
      </c>
      <c r="D21" s="129"/>
      <c r="E21" s="130">
        <v>5</v>
      </c>
      <c r="F21" s="128">
        <v>0</v>
      </c>
      <c r="G21" s="129"/>
      <c r="H21" s="130">
        <v>5</v>
      </c>
      <c r="I21" s="128"/>
      <c r="J21" s="129"/>
      <c r="K21" s="130"/>
      <c r="L21" s="68"/>
      <c r="M21" s="68"/>
      <c r="N21" s="59">
        <f t="shared" si="0"/>
        <v>10</v>
      </c>
      <c r="O21" s="68">
        <v>2</v>
      </c>
      <c r="P21" s="69">
        <f t="shared" si="1"/>
        <v>5</v>
      </c>
    </row>
    <row r="22" spans="1:16" ht="38.25" thickBot="1" x14ac:dyDescent="0.25">
      <c r="A22" s="184" t="s">
        <v>10</v>
      </c>
      <c r="B22" s="165" t="s">
        <v>134</v>
      </c>
      <c r="C22" s="128">
        <v>2694908.7</v>
      </c>
      <c r="D22" s="129">
        <f>C22/C23*100</f>
        <v>73.618662895005173</v>
      </c>
      <c r="E22" s="130">
        <v>1</v>
      </c>
      <c r="F22" s="128">
        <v>1294672.7</v>
      </c>
      <c r="G22" s="129">
        <f>F22/F23*100</f>
        <v>99.964412937784942</v>
      </c>
      <c r="H22" s="130">
        <v>5</v>
      </c>
      <c r="I22" s="128"/>
      <c r="J22" s="129"/>
      <c r="K22" s="130"/>
      <c r="L22" s="68"/>
      <c r="M22" s="68"/>
      <c r="N22" s="59">
        <f t="shared" si="0"/>
        <v>6</v>
      </c>
      <c r="O22" s="68">
        <v>2</v>
      </c>
      <c r="P22" s="69">
        <f t="shared" si="1"/>
        <v>3</v>
      </c>
    </row>
    <row r="23" spans="1:16" ht="38.25" thickBot="1" x14ac:dyDescent="0.25">
      <c r="A23" s="185"/>
      <c r="B23" s="167" t="s">
        <v>135</v>
      </c>
      <c r="C23" s="128">
        <v>3660632.5</v>
      </c>
      <c r="D23" s="129"/>
      <c r="E23" s="130"/>
      <c r="F23" s="128">
        <v>1295133.6000000001</v>
      </c>
      <c r="G23" s="129"/>
      <c r="H23" s="130"/>
      <c r="I23" s="128"/>
      <c r="J23" s="129"/>
      <c r="K23" s="130"/>
      <c r="L23" s="68"/>
      <c r="M23" s="68"/>
      <c r="N23" s="59"/>
      <c r="O23" s="68"/>
      <c r="P23" s="69"/>
    </row>
    <row r="24" spans="1:16" ht="37.5" x14ac:dyDescent="0.2">
      <c r="A24" s="190" t="s">
        <v>11</v>
      </c>
      <c r="B24" s="165" t="s">
        <v>136</v>
      </c>
      <c r="C24" s="121">
        <v>859259</v>
      </c>
      <c r="D24" s="116">
        <f>100*C24/C25</f>
        <v>31.884531004705277</v>
      </c>
      <c r="E24" s="123">
        <v>3</v>
      </c>
      <c r="F24" s="121">
        <v>457188.7</v>
      </c>
      <c r="G24" s="116">
        <f>100*F24/F25</f>
        <v>35.313071790267919</v>
      </c>
      <c r="H24" s="123">
        <v>2</v>
      </c>
      <c r="I24" s="121"/>
      <c r="J24" s="116"/>
      <c r="K24" s="123"/>
      <c r="L24" s="71"/>
      <c r="M24" s="71"/>
      <c r="N24" s="72">
        <f t="shared" si="0"/>
        <v>5</v>
      </c>
      <c r="O24" s="71">
        <v>2</v>
      </c>
      <c r="P24" s="73">
        <f t="shared" si="1"/>
        <v>2.5</v>
      </c>
    </row>
    <row r="25" spans="1:16" ht="38.25" thickBot="1" x14ac:dyDescent="0.25">
      <c r="A25" s="191"/>
      <c r="B25" s="167" t="s">
        <v>137</v>
      </c>
      <c r="C25" s="126">
        <v>2694908.7</v>
      </c>
      <c r="D25" s="131"/>
      <c r="E25" s="127"/>
      <c r="F25" s="126">
        <v>1294672.7</v>
      </c>
      <c r="G25" s="131"/>
      <c r="H25" s="127"/>
      <c r="I25" s="126"/>
      <c r="J25" s="131"/>
      <c r="K25" s="127"/>
      <c r="L25" s="75"/>
      <c r="M25" s="75"/>
      <c r="N25" s="53"/>
      <c r="O25" s="75"/>
      <c r="P25" s="76"/>
    </row>
    <row r="26" spans="1:16" ht="75.75" thickBot="1" x14ac:dyDescent="0.25">
      <c r="A26" s="66" t="s">
        <v>28</v>
      </c>
      <c r="B26" s="67" t="s">
        <v>138</v>
      </c>
      <c r="C26" s="128">
        <v>0</v>
      </c>
      <c r="D26" s="132"/>
      <c r="E26" s="130">
        <v>5</v>
      </c>
      <c r="F26" s="128">
        <v>0</v>
      </c>
      <c r="G26" s="132"/>
      <c r="H26" s="130">
        <v>5</v>
      </c>
      <c r="I26" s="128"/>
      <c r="J26" s="132"/>
      <c r="K26" s="130"/>
      <c r="L26" s="68"/>
      <c r="M26" s="68"/>
      <c r="N26" s="59">
        <f t="shared" si="0"/>
        <v>10</v>
      </c>
      <c r="O26" s="68">
        <v>2</v>
      </c>
      <c r="P26" s="69">
        <f t="shared" si="1"/>
        <v>5</v>
      </c>
    </row>
    <row r="27" spans="1:16" ht="56.25" x14ac:dyDescent="0.2">
      <c r="A27" s="190" t="s">
        <v>12</v>
      </c>
      <c r="B27" s="70" t="s">
        <v>139</v>
      </c>
      <c r="C27" s="121">
        <v>2074109.7</v>
      </c>
      <c r="D27" s="116">
        <f>C28-C27</f>
        <v>2266668.2000000002</v>
      </c>
      <c r="E27" s="123">
        <v>0</v>
      </c>
      <c r="F27" s="121">
        <v>3078912.8</v>
      </c>
      <c r="G27" s="116">
        <f>F28-F27</f>
        <v>3378838.8</v>
      </c>
      <c r="H27" s="123">
        <v>0</v>
      </c>
      <c r="I27" s="121"/>
      <c r="J27" s="116"/>
      <c r="K27" s="123"/>
      <c r="L27" s="71"/>
      <c r="M27" s="71"/>
      <c r="N27" s="72">
        <f t="shared" si="0"/>
        <v>0</v>
      </c>
      <c r="O27" s="71">
        <v>2</v>
      </c>
      <c r="P27" s="73">
        <f t="shared" si="1"/>
        <v>0</v>
      </c>
    </row>
    <row r="28" spans="1:16" ht="57" thickBot="1" x14ac:dyDescent="0.25">
      <c r="A28" s="191"/>
      <c r="B28" s="74" t="s">
        <v>140</v>
      </c>
      <c r="C28" s="126">
        <v>4340777.9000000004</v>
      </c>
      <c r="D28" s="131"/>
      <c r="E28" s="127"/>
      <c r="F28" s="126">
        <v>6457751.5999999996</v>
      </c>
      <c r="G28" s="131"/>
      <c r="H28" s="127"/>
      <c r="I28" s="126"/>
      <c r="J28" s="131"/>
      <c r="K28" s="127"/>
      <c r="L28" s="75"/>
      <c r="M28" s="75"/>
      <c r="N28" s="53"/>
      <c r="O28" s="75"/>
      <c r="P28" s="76"/>
    </row>
    <row r="29" spans="1:16" ht="38.25" thickBot="1" x14ac:dyDescent="0.25">
      <c r="A29" s="66" t="s">
        <v>13</v>
      </c>
      <c r="B29" s="67" t="s">
        <v>96</v>
      </c>
      <c r="C29" s="168" t="s">
        <v>141</v>
      </c>
      <c r="D29" s="132"/>
      <c r="E29" s="130">
        <v>5</v>
      </c>
      <c r="F29" s="128">
        <v>0</v>
      </c>
      <c r="G29" s="132"/>
      <c r="H29" s="130">
        <v>5</v>
      </c>
      <c r="I29" s="128"/>
      <c r="J29" s="132"/>
      <c r="K29" s="130"/>
      <c r="L29" s="68"/>
      <c r="M29" s="68"/>
      <c r="N29" s="59">
        <f t="shared" si="0"/>
        <v>10</v>
      </c>
      <c r="O29" s="68">
        <v>2</v>
      </c>
      <c r="P29" s="69">
        <f t="shared" si="1"/>
        <v>5</v>
      </c>
    </row>
    <row r="30" spans="1:16" ht="45.75" thickBot="1" x14ac:dyDescent="0.25">
      <c r="A30" s="164" t="s">
        <v>14</v>
      </c>
      <c r="B30" s="70" t="s">
        <v>142</v>
      </c>
      <c r="C30" s="169" t="s">
        <v>143</v>
      </c>
      <c r="D30" s="133"/>
      <c r="E30" s="123">
        <v>5</v>
      </c>
      <c r="F30" s="121">
        <v>0</v>
      </c>
      <c r="G30" s="133"/>
      <c r="H30" s="123">
        <v>5</v>
      </c>
      <c r="I30" s="121"/>
      <c r="J30" s="133"/>
      <c r="K30" s="123"/>
      <c r="L30" s="71"/>
      <c r="M30" s="71"/>
      <c r="N30" s="72">
        <f t="shared" si="0"/>
        <v>10</v>
      </c>
      <c r="O30" s="71">
        <v>2</v>
      </c>
      <c r="P30" s="73">
        <f t="shared" si="1"/>
        <v>5</v>
      </c>
    </row>
    <row r="31" spans="1:16" ht="94.5" thickBot="1" x14ac:dyDescent="0.25">
      <c r="A31" s="66" t="s">
        <v>15</v>
      </c>
      <c r="B31" s="67" t="s">
        <v>144</v>
      </c>
      <c r="C31" s="168" t="s">
        <v>145</v>
      </c>
      <c r="D31" s="129"/>
      <c r="E31" s="130">
        <v>5</v>
      </c>
      <c r="F31" s="128" t="s">
        <v>160</v>
      </c>
      <c r="G31" s="129"/>
      <c r="H31" s="130">
        <v>5</v>
      </c>
      <c r="I31" s="128"/>
      <c r="J31" s="129"/>
      <c r="K31" s="130"/>
      <c r="L31" s="68"/>
      <c r="M31" s="68"/>
      <c r="N31" s="59">
        <f t="shared" si="0"/>
        <v>10</v>
      </c>
      <c r="O31" s="68">
        <v>2</v>
      </c>
      <c r="P31" s="69">
        <f t="shared" si="1"/>
        <v>5</v>
      </c>
    </row>
    <row r="32" spans="1:16" ht="113.25" thickBot="1" x14ac:dyDescent="0.25">
      <c r="A32" s="79" t="s">
        <v>16</v>
      </c>
      <c r="B32" s="78" t="s">
        <v>147</v>
      </c>
      <c r="C32" s="128">
        <v>0</v>
      </c>
      <c r="D32" s="129"/>
      <c r="E32" s="130">
        <v>5</v>
      </c>
      <c r="F32" s="128">
        <v>0</v>
      </c>
      <c r="G32" s="129"/>
      <c r="H32" s="130">
        <v>5</v>
      </c>
      <c r="I32" s="128"/>
      <c r="J32" s="129"/>
      <c r="K32" s="130"/>
      <c r="L32" s="68"/>
      <c r="M32" s="68"/>
      <c r="N32" s="59">
        <f t="shared" si="0"/>
        <v>10</v>
      </c>
      <c r="O32" s="68">
        <v>2</v>
      </c>
      <c r="P32" s="69">
        <f t="shared" si="1"/>
        <v>5</v>
      </c>
    </row>
    <row r="33" spans="1:16" ht="75.75" thickBot="1" x14ac:dyDescent="0.25">
      <c r="A33" s="66" t="s">
        <v>17</v>
      </c>
      <c r="B33" s="67" t="s">
        <v>148</v>
      </c>
      <c r="C33" s="128">
        <v>0</v>
      </c>
      <c r="D33" s="132"/>
      <c r="E33" s="130">
        <v>5</v>
      </c>
      <c r="F33" s="128">
        <v>0</v>
      </c>
      <c r="G33" s="132"/>
      <c r="H33" s="130">
        <v>5</v>
      </c>
      <c r="I33" s="128"/>
      <c r="J33" s="132"/>
      <c r="K33" s="130"/>
      <c r="L33" s="68"/>
      <c r="M33" s="68"/>
      <c r="N33" s="59">
        <f t="shared" si="0"/>
        <v>10</v>
      </c>
      <c r="O33" s="68">
        <v>2</v>
      </c>
      <c r="P33" s="69">
        <f t="shared" si="1"/>
        <v>5</v>
      </c>
    </row>
    <row r="34" spans="1:16" ht="75.75" thickBot="1" x14ac:dyDescent="0.25">
      <c r="A34" s="159" t="s">
        <v>18</v>
      </c>
      <c r="B34" s="70" t="s">
        <v>149</v>
      </c>
      <c r="C34" s="121">
        <v>0</v>
      </c>
      <c r="D34" s="116"/>
      <c r="E34" s="123">
        <v>5</v>
      </c>
      <c r="F34" s="121">
        <v>0</v>
      </c>
      <c r="G34" s="116"/>
      <c r="H34" s="123">
        <v>5</v>
      </c>
      <c r="I34" s="121"/>
      <c r="J34" s="116"/>
      <c r="K34" s="123"/>
      <c r="L34" s="71"/>
      <c r="M34" s="71"/>
      <c r="N34" s="72">
        <f t="shared" si="0"/>
        <v>10</v>
      </c>
      <c r="O34" s="71">
        <v>2</v>
      </c>
      <c r="P34" s="73">
        <f t="shared" si="1"/>
        <v>5</v>
      </c>
    </row>
    <row r="35" spans="1:16" ht="57" thickBot="1" x14ac:dyDescent="0.25">
      <c r="A35" s="161" t="s">
        <v>19</v>
      </c>
      <c r="B35" s="170" t="s">
        <v>150</v>
      </c>
      <c r="C35" s="121">
        <v>0</v>
      </c>
      <c r="D35" s="116"/>
      <c r="E35" s="123">
        <v>5</v>
      </c>
      <c r="F35" s="123">
        <v>0</v>
      </c>
      <c r="G35" s="116"/>
      <c r="H35" s="123">
        <v>5</v>
      </c>
      <c r="I35" s="123"/>
      <c r="J35" s="116"/>
      <c r="K35" s="123"/>
      <c r="L35" s="71"/>
      <c r="M35" s="71"/>
      <c r="N35" s="72">
        <f t="shared" si="0"/>
        <v>10</v>
      </c>
      <c r="O35" s="71">
        <v>2</v>
      </c>
      <c r="P35" s="73">
        <f t="shared" si="1"/>
        <v>5</v>
      </c>
    </row>
    <row r="36" spans="1:16" ht="57" thickBot="1" x14ac:dyDescent="0.25">
      <c r="A36" s="184" t="s">
        <v>20</v>
      </c>
      <c r="B36" s="52" t="s">
        <v>151</v>
      </c>
      <c r="C36" s="128">
        <v>0</v>
      </c>
      <c r="D36" s="132"/>
      <c r="E36" s="130">
        <v>5</v>
      </c>
      <c r="F36" s="128">
        <v>0</v>
      </c>
      <c r="G36" s="132"/>
      <c r="H36" s="130">
        <v>5</v>
      </c>
      <c r="I36" s="128"/>
      <c r="J36" s="132"/>
      <c r="K36" s="130"/>
      <c r="L36" s="68"/>
      <c r="M36" s="68"/>
      <c r="N36" s="59">
        <f t="shared" si="0"/>
        <v>10</v>
      </c>
      <c r="O36" s="68">
        <v>2</v>
      </c>
      <c r="P36" s="69">
        <f t="shared" si="1"/>
        <v>5</v>
      </c>
    </row>
    <row r="37" spans="1:16" ht="38.25" thickBot="1" x14ac:dyDescent="0.25">
      <c r="A37" s="185"/>
      <c r="B37" s="74" t="s">
        <v>152</v>
      </c>
      <c r="C37" s="128"/>
      <c r="D37" s="132"/>
      <c r="E37" s="130"/>
      <c r="F37" s="128"/>
      <c r="G37" s="132"/>
      <c r="H37" s="130"/>
      <c r="I37" s="128"/>
      <c r="J37" s="132"/>
      <c r="K37" s="130"/>
      <c r="L37" s="68"/>
      <c r="M37" s="68"/>
      <c r="N37" s="59"/>
      <c r="O37" s="68"/>
      <c r="P37" s="69"/>
    </row>
    <row r="38" spans="1:16" ht="37.5" x14ac:dyDescent="0.2">
      <c r="A38" s="202" t="s">
        <v>21</v>
      </c>
      <c r="B38" s="166" t="s">
        <v>153</v>
      </c>
      <c r="C38" s="121">
        <v>1045878.8</v>
      </c>
      <c r="D38" s="116">
        <f>100*C38/C39</f>
        <v>53.23622653326138</v>
      </c>
      <c r="E38" s="123">
        <v>5</v>
      </c>
      <c r="F38" s="121">
        <v>852832.3</v>
      </c>
      <c r="G38" s="116">
        <f>100*F38/F39</f>
        <v>99.9556733068803</v>
      </c>
      <c r="H38" s="123">
        <v>5</v>
      </c>
      <c r="I38" s="121"/>
      <c r="J38" s="116"/>
      <c r="K38" s="123"/>
      <c r="L38" s="71"/>
      <c r="M38" s="71"/>
      <c r="N38" s="72">
        <f t="shared" si="0"/>
        <v>10</v>
      </c>
      <c r="O38" s="71">
        <v>2</v>
      </c>
      <c r="P38" s="73">
        <f t="shared" si="1"/>
        <v>5</v>
      </c>
    </row>
    <row r="39" spans="1:16" ht="38.25" thickBot="1" x14ac:dyDescent="0.25">
      <c r="A39" s="203"/>
      <c r="B39" s="74" t="s">
        <v>154</v>
      </c>
      <c r="C39" s="127">
        <v>1964599.8</v>
      </c>
      <c r="D39" s="119"/>
      <c r="E39" s="127"/>
      <c r="F39" s="127">
        <v>853210.5</v>
      </c>
      <c r="G39" s="119"/>
      <c r="H39" s="127"/>
      <c r="I39" s="127"/>
      <c r="J39" s="119"/>
      <c r="K39" s="127"/>
      <c r="L39" s="75"/>
      <c r="M39" s="75"/>
      <c r="N39" s="80"/>
      <c r="O39" s="75"/>
      <c r="P39" s="77"/>
    </row>
    <row r="40" spans="1:16" ht="38.25" thickBot="1" x14ac:dyDescent="0.25">
      <c r="A40" s="202" t="s">
        <v>108</v>
      </c>
      <c r="B40" s="166" t="s">
        <v>155</v>
      </c>
      <c r="C40" s="121">
        <v>1381642.7</v>
      </c>
      <c r="D40" s="116">
        <f>C40-C41</f>
        <v>-840203.50000000023</v>
      </c>
      <c r="E40" s="123">
        <v>0</v>
      </c>
      <c r="F40" s="121">
        <v>1254455.3999999999</v>
      </c>
      <c r="G40" s="116">
        <f>F40-F41</f>
        <v>-1274135</v>
      </c>
      <c r="H40" s="123">
        <v>5</v>
      </c>
      <c r="I40" s="121"/>
      <c r="J40" s="116"/>
      <c r="K40" s="123"/>
      <c r="L40" s="71"/>
      <c r="M40" s="71"/>
      <c r="N40" s="72">
        <f>+E40+K40+H40</f>
        <v>5</v>
      </c>
      <c r="O40" s="71">
        <v>2</v>
      </c>
      <c r="P40" s="73">
        <f>N40/O40</f>
        <v>2.5</v>
      </c>
    </row>
    <row r="41" spans="1:16" ht="37.5" x14ac:dyDescent="0.2">
      <c r="A41" s="207"/>
      <c r="B41" s="174" t="s">
        <v>156</v>
      </c>
      <c r="C41" s="178">
        <v>2221846.2000000002</v>
      </c>
      <c r="D41" s="179"/>
      <c r="E41" s="178"/>
      <c r="F41" s="178">
        <v>2528590.4</v>
      </c>
      <c r="G41" s="179"/>
      <c r="H41" s="178"/>
      <c r="I41" s="178"/>
      <c r="J41" s="179"/>
      <c r="K41" s="178"/>
      <c r="L41" s="180"/>
      <c r="M41" s="180"/>
      <c r="N41" s="62"/>
      <c r="O41" s="171"/>
      <c r="P41" s="172"/>
    </row>
    <row r="42" spans="1:16" ht="56.25" x14ac:dyDescent="0.2">
      <c r="A42" s="160" t="s">
        <v>110</v>
      </c>
      <c r="B42" s="52" t="s">
        <v>157</v>
      </c>
      <c r="C42" s="125">
        <v>0</v>
      </c>
      <c r="D42" s="124"/>
      <c r="E42" s="125">
        <v>5</v>
      </c>
      <c r="F42" s="125">
        <v>0</v>
      </c>
      <c r="G42" s="124"/>
      <c r="H42" s="125">
        <v>5</v>
      </c>
      <c r="I42" s="125"/>
      <c r="J42" s="124"/>
      <c r="K42" s="125"/>
      <c r="L42" s="51"/>
      <c r="M42" s="51"/>
      <c r="N42" s="50">
        <f>+E42+K42+H42</f>
        <v>10</v>
      </c>
      <c r="O42" s="51">
        <v>2</v>
      </c>
      <c r="P42" s="181">
        <f>N42/O42</f>
        <v>5</v>
      </c>
    </row>
    <row r="43" spans="1:16" ht="57" thickBot="1" x14ac:dyDescent="0.25">
      <c r="A43" s="173" t="s">
        <v>113</v>
      </c>
      <c r="B43" s="174" t="s">
        <v>158</v>
      </c>
      <c r="C43" s="175">
        <v>0</v>
      </c>
      <c r="D43" s="176"/>
      <c r="E43" s="175">
        <v>5</v>
      </c>
      <c r="F43" s="175">
        <v>0</v>
      </c>
      <c r="G43" s="176"/>
      <c r="H43" s="175">
        <v>5</v>
      </c>
      <c r="I43" s="175"/>
      <c r="J43" s="176"/>
      <c r="K43" s="175"/>
      <c r="L43" s="177"/>
      <c r="M43" s="177"/>
      <c r="N43" s="50">
        <f>+E43+K43+H43</f>
        <v>10</v>
      </c>
      <c r="O43" s="51">
        <v>2</v>
      </c>
      <c r="P43" s="181">
        <f>N43/O43</f>
        <v>5</v>
      </c>
    </row>
    <row r="44" spans="1:16" ht="19.5" thickBot="1" x14ac:dyDescent="0.25">
      <c r="A44" s="60"/>
      <c r="B44" s="61" t="s">
        <v>27</v>
      </c>
      <c r="C44" s="110">
        <v>0</v>
      </c>
      <c r="D44" s="110"/>
      <c r="E44" s="110">
        <f>E11+E12+E14+E16+E17+E19+E20+E21+E23+E24+E26+E27+E29+E30+E31+E32+E33+E34+E35+E37+E38+E43+E42+E40+E36+E22</f>
        <v>93</v>
      </c>
      <c r="F44" s="110"/>
      <c r="G44" s="110"/>
      <c r="H44" s="110">
        <f t="shared" ref="H44:N44" si="2">H11+H12+H14+H16+H17+H19+H20+H21+H23+H24+H26+H27+H29+H30+H31+H32+H33+H34+H35+H37+H38+H43+H42+H40+H36+H22</f>
        <v>111</v>
      </c>
      <c r="I44" s="110"/>
      <c r="J44" s="110"/>
      <c r="K44" s="110"/>
      <c r="L44" s="110">
        <f t="shared" si="2"/>
        <v>0</v>
      </c>
      <c r="M44" s="110">
        <f t="shared" si="2"/>
        <v>0</v>
      </c>
      <c r="N44" s="110">
        <f t="shared" si="2"/>
        <v>204</v>
      </c>
      <c r="O44" s="110">
        <f>O11+O12+O14+O16+O17+O19+O20+O21+O23+O24+O26+O27+O29+O30+O31+O32+O33+O34+O35+O37+O38+O43+O42+O40+O36+O22</f>
        <v>48</v>
      </c>
      <c r="P44" s="110">
        <f>N44/O44</f>
        <v>4.25</v>
      </c>
    </row>
    <row r="45" spans="1:16" s="2" customFormat="1" ht="19.5" thickBot="1" x14ac:dyDescent="0.25">
      <c r="A45" s="63"/>
      <c r="B45" s="64"/>
      <c r="C45" s="65"/>
      <c r="D45" s="65"/>
      <c r="E45" s="65" t="s">
        <v>30</v>
      </c>
      <c r="F45" s="65"/>
      <c r="G45" s="65"/>
      <c r="H45" s="65" t="s">
        <v>30</v>
      </c>
      <c r="I45" s="65"/>
      <c r="J45" s="65"/>
      <c r="K45" s="65"/>
      <c r="L45" s="65"/>
      <c r="M45" s="111"/>
      <c r="N45" s="112"/>
      <c r="O45" s="111"/>
      <c r="P45" s="113"/>
    </row>
    <row r="46" spans="1:16" ht="18.75" x14ac:dyDescent="0.2">
      <c r="A46" s="47"/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7"/>
      <c r="N46" s="49"/>
      <c r="O46" s="47"/>
      <c r="P46" s="47"/>
    </row>
    <row r="47" spans="1:16" ht="18.75" x14ac:dyDescent="0.2">
      <c r="A47" s="47"/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7"/>
      <c r="N47" s="49"/>
      <c r="O47" s="47"/>
      <c r="P47" s="47"/>
    </row>
    <row r="48" spans="1:16" ht="18.75" x14ac:dyDescent="0.2">
      <c r="A48" s="47"/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7"/>
      <c r="N48" s="49"/>
      <c r="O48" s="47"/>
      <c r="P48" s="47"/>
    </row>
    <row r="49" spans="1:16" ht="18.75" x14ac:dyDescent="0.2">
      <c r="A49" s="47"/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7"/>
      <c r="N49" s="49"/>
      <c r="O49" s="47"/>
      <c r="P49" s="47"/>
    </row>
    <row r="50" spans="1:16" ht="18.75" x14ac:dyDescent="0.2">
      <c r="A50" s="47"/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7"/>
      <c r="N50" s="49"/>
      <c r="O50" s="47"/>
      <c r="P50" s="47"/>
    </row>
  </sheetData>
  <mergeCells count="32">
    <mergeCell ref="A38:A39"/>
    <mergeCell ref="A5:A9"/>
    <mergeCell ref="B5:B9"/>
    <mergeCell ref="A40:A41"/>
    <mergeCell ref="A12:A13"/>
    <mergeCell ref="A14:A15"/>
    <mergeCell ref="I5:K5"/>
    <mergeCell ref="F5:H5"/>
    <mergeCell ref="H6:H9"/>
    <mergeCell ref="I6:I9"/>
    <mergeCell ref="J6:J9"/>
    <mergeCell ref="C5:E5"/>
    <mergeCell ref="E6:E9"/>
    <mergeCell ref="D6:D9"/>
    <mergeCell ref="O1:P1"/>
    <mergeCell ref="M2:N2"/>
    <mergeCell ref="A3:P3"/>
    <mergeCell ref="L5:N5"/>
    <mergeCell ref="O5:O9"/>
    <mergeCell ref="P5:P9"/>
    <mergeCell ref="L6:L9"/>
    <mergeCell ref="C6:C9"/>
    <mergeCell ref="K6:K9"/>
    <mergeCell ref="F6:F9"/>
    <mergeCell ref="A36:A37"/>
    <mergeCell ref="M6:M9"/>
    <mergeCell ref="N6:N9"/>
    <mergeCell ref="A17:A18"/>
    <mergeCell ref="A22:A23"/>
    <mergeCell ref="A24:A25"/>
    <mergeCell ref="A27:A28"/>
    <mergeCell ref="G6:G9"/>
  </mergeCells>
  <phoneticPr fontId="2" type="noConversion"/>
  <pageMargins left="0.78740157480314965" right="0.39370078740157483" top="1.1811023622047245" bottom="0.78740157480314965" header="0" footer="0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50"/>
  <sheetViews>
    <sheetView zoomScaleNormal="100" workbookViewId="0">
      <pane xSplit="2" ySplit="10" topLeftCell="C11" activePane="bottomRight" state="frozenSplit"/>
      <selection pane="topRight" activeCell="G3" sqref="G3"/>
      <selection pane="bottomLeft" activeCell="A10" sqref="A10"/>
      <selection pane="bottomRight" activeCell="D38" sqref="D38"/>
    </sheetView>
  </sheetViews>
  <sheetFormatPr defaultRowHeight="15.75" x14ac:dyDescent="0.2"/>
  <cols>
    <col min="1" max="1" width="6.5703125" style="1" customWidth="1"/>
    <col min="2" max="2" width="66.140625" style="1" customWidth="1"/>
    <col min="3" max="3" width="17.7109375" style="12" customWidth="1"/>
    <col min="4" max="4" width="12" style="12" customWidth="1"/>
    <col min="5" max="5" width="10.7109375" style="12" customWidth="1"/>
    <col min="6" max="6" width="15.140625" style="12" customWidth="1"/>
    <col min="7" max="7" width="12.5703125" style="12" customWidth="1"/>
    <col min="8" max="8" width="11.28515625" style="12" customWidth="1"/>
    <col min="9" max="9" width="13.85546875" style="12" customWidth="1"/>
    <col min="10" max="10" width="12.7109375" style="12" customWidth="1"/>
    <col min="11" max="11" width="11" style="12" customWidth="1"/>
    <col min="12" max="12" width="13.28515625" style="12" customWidth="1"/>
    <col min="13" max="13" width="13.140625" style="1" customWidth="1"/>
    <col min="14" max="14" width="13.28515625" style="2" customWidth="1"/>
    <col min="15" max="15" width="15.85546875" style="1" customWidth="1"/>
    <col min="16" max="16" width="12.85546875" style="1" customWidth="1"/>
    <col min="17" max="16384" width="9.140625" style="1"/>
  </cols>
  <sheetData>
    <row r="1" spans="1:16" ht="18.75" x14ac:dyDescent="0.2">
      <c r="O1" s="192" t="s">
        <v>70</v>
      </c>
      <c r="P1" s="192"/>
    </row>
    <row r="2" spans="1:16" ht="18.75" x14ac:dyDescent="0.2">
      <c r="A2" s="47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193"/>
      <c r="N2" s="193"/>
      <c r="O2" s="47"/>
      <c r="P2" s="47"/>
    </row>
    <row r="3" spans="1:16" ht="46.7" customHeight="1" x14ac:dyDescent="0.2">
      <c r="A3" s="194" t="s">
        <v>125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16" ht="19.5" thickBot="1" x14ac:dyDescent="0.25">
      <c r="A4" s="47"/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7"/>
      <c r="N4" s="49"/>
      <c r="O4" s="47"/>
      <c r="P4" s="47"/>
    </row>
    <row r="5" spans="1:16" s="12" customFormat="1" ht="44.25" customHeight="1" x14ac:dyDescent="0.2">
      <c r="A5" s="202" t="s">
        <v>0</v>
      </c>
      <c r="B5" s="205" t="s">
        <v>29</v>
      </c>
      <c r="C5" s="195" t="s">
        <v>57</v>
      </c>
      <c r="D5" s="195"/>
      <c r="E5" s="195"/>
      <c r="F5" s="201" t="s">
        <v>67</v>
      </c>
      <c r="G5" s="201"/>
      <c r="H5" s="201"/>
      <c r="I5" s="195" t="s">
        <v>55</v>
      </c>
      <c r="J5" s="195"/>
      <c r="K5" s="195"/>
      <c r="L5" s="195" t="s">
        <v>27</v>
      </c>
      <c r="M5" s="195"/>
      <c r="N5" s="195"/>
      <c r="O5" s="196" t="s">
        <v>69</v>
      </c>
      <c r="P5" s="198" t="s">
        <v>68</v>
      </c>
    </row>
    <row r="6" spans="1:16" ht="15.75" customHeight="1" x14ac:dyDescent="0.2">
      <c r="A6" s="204"/>
      <c r="B6" s="206"/>
      <c r="C6" s="200" t="s">
        <v>24</v>
      </c>
      <c r="D6" s="187" t="s">
        <v>25</v>
      </c>
      <c r="E6" s="187" t="s">
        <v>26</v>
      </c>
      <c r="F6" s="200" t="s">
        <v>24</v>
      </c>
      <c r="G6" s="187" t="s">
        <v>25</v>
      </c>
      <c r="H6" s="187" t="s">
        <v>26</v>
      </c>
      <c r="I6" s="200" t="s">
        <v>24</v>
      </c>
      <c r="J6" s="187" t="s">
        <v>25</v>
      </c>
      <c r="K6" s="187" t="s">
        <v>26</v>
      </c>
      <c r="L6" s="200" t="s">
        <v>24</v>
      </c>
      <c r="M6" s="186" t="s">
        <v>25</v>
      </c>
      <c r="N6" s="187" t="s">
        <v>26</v>
      </c>
      <c r="O6" s="197"/>
      <c r="P6" s="199"/>
    </row>
    <row r="7" spans="1:16" x14ac:dyDescent="0.2">
      <c r="A7" s="204"/>
      <c r="B7" s="206"/>
      <c r="C7" s="200"/>
      <c r="D7" s="187"/>
      <c r="E7" s="187"/>
      <c r="F7" s="200"/>
      <c r="G7" s="187"/>
      <c r="H7" s="187"/>
      <c r="I7" s="200"/>
      <c r="J7" s="187"/>
      <c r="K7" s="187"/>
      <c r="L7" s="200"/>
      <c r="M7" s="186"/>
      <c r="N7" s="187"/>
      <c r="O7" s="197"/>
      <c r="P7" s="199"/>
    </row>
    <row r="8" spans="1:16" x14ac:dyDescent="0.2">
      <c r="A8" s="204"/>
      <c r="B8" s="206"/>
      <c r="C8" s="200"/>
      <c r="D8" s="187"/>
      <c r="E8" s="187"/>
      <c r="F8" s="200"/>
      <c r="G8" s="187"/>
      <c r="H8" s="187"/>
      <c r="I8" s="200"/>
      <c r="J8" s="187"/>
      <c r="K8" s="187"/>
      <c r="L8" s="200"/>
      <c r="M8" s="186"/>
      <c r="N8" s="187"/>
      <c r="O8" s="197"/>
      <c r="P8" s="199"/>
    </row>
    <row r="9" spans="1:16" ht="78.75" customHeight="1" x14ac:dyDescent="0.2">
      <c r="A9" s="204"/>
      <c r="B9" s="206"/>
      <c r="C9" s="200"/>
      <c r="D9" s="187"/>
      <c r="E9" s="187"/>
      <c r="F9" s="200"/>
      <c r="G9" s="187"/>
      <c r="H9" s="187"/>
      <c r="I9" s="200"/>
      <c r="J9" s="187"/>
      <c r="K9" s="187"/>
      <c r="L9" s="200"/>
      <c r="M9" s="186"/>
      <c r="N9" s="187"/>
      <c r="O9" s="197"/>
      <c r="P9" s="199"/>
    </row>
    <row r="10" spans="1:16" ht="19.5" thickBot="1" x14ac:dyDescent="0.25">
      <c r="A10" s="54">
        <v>1</v>
      </c>
      <c r="B10" s="55">
        <v>2</v>
      </c>
      <c r="C10" s="56">
        <v>3</v>
      </c>
      <c r="D10" s="56">
        <v>4</v>
      </c>
      <c r="E10" s="56">
        <v>5</v>
      </c>
      <c r="F10" s="56">
        <v>6</v>
      </c>
      <c r="G10" s="56">
        <v>7</v>
      </c>
      <c r="H10" s="56">
        <v>8</v>
      </c>
      <c r="I10" s="56">
        <v>9</v>
      </c>
      <c r="J10" s="56">
        <v>10</v>
      </c>
      <c r="K10" s="56">
        <v>11</v>
      </c>
      <c r="L10" s="56">
        <v>12</v>
      </c>
      <c r="M10" s="57">
        <v>13</v>
      </c>
      <c r="N10" s="56">
        <v>14</v>
      </c>
      <c r="O10" s="57">
        <v>15</v>
      </c>
      <c r="P10" s="58">
        <v>16</v>
      </c>
    </row>
    <row r="11" spans="1:16" ht="57" thickBot="1" x14ac:dyDescent="0.25">
      <c r="A11" s="66" t="s">
        <v>1</v>
      </c>
      <c r="B11" s="67" t="s">
        <v>124</v>
      </c>
      <c r="C11" s="114">
        <v>0</v>
      </c>
      <c r="D11" s="65"/>
      <c r="E11" s="65">
        <v>5</v>
      </c>
      <c r="F11" s="114">
        <v>0</v>
      </c>
      <c r="G11" s="65"/>
      <c r="H11" s="65">
        <v>5</v>
      </c>
      <c r="I11" s="114">
        <v>0</v>
      </c>
      <c r="J11" s="65"/>
      <c r="K11" s="65">
        <v>5</v>
      </c>
      <c r="L11" s="68"/>
      <c r="M11" s="68"/>
      <c r="N11" s="59">
        <f t="shared" ref="N11:N38" si="0">+E11+K11+H11</f>
        <v>15</v>
      </c>
      <c r="O11" s="68">
        <v>3</v>
      </c>
      <c r="P11" s="69">
        <f>N11/O11</f>
        <v>5</v>
      </c>
    </row>
    <row r="12" spans="1:16" ht="37.5" x14ac:dyDescent="0.2">
      <c r="A12" s="190" t="s">
        <v>2</v>
      </c>
      <c r="B12" s="70" t="s">
        <v>126</v>
      </c>
      <c r="C12" s="115">
        <v>0</v>
      </c>
      <c r="D12" s="116">
        <f>C12/C13*100</f>
        <v>0</v>
      </c>
      <c r="E12" s="117">
        <v>0</v>
      </c>
      <c r="F12" s="115">
        <v>12628</v>
      </c>
      <c r="G12" s="116">
        <f>F12/F13*100</f>
        <v>99.94459833795014</v>
      </c>
      <c r="H12" s="117">
        <v>5</v>
      </c>
      <c r="I12" s="115">
        <v>141070.9</v>
      </c>
      <c r="J12" s="116">
        <f>I12/I13*100</f>
        <v>92.194043467577075</v>
      </c>
      <c r="K12" s="117">
        <v>5</v>
      </c>
      <c r="L12" s="71"/>
      <c r="M12" s="71"/>
      <c r="N12" s="72">
        <f>+E12+K12+H12</f>
        <v>10</v>
      </c>
      <c r="O12" s="71">
        <v>3</v>
      </c>
      <c r="P12" s="73">
        <f>N12/O12</f>
        <v>3.3333333333333335</v>
      </c>
    </row>
    <row r="13" spans="1:16" ht="38.25" thickBot="1" x14ac:dyDescent="0.25">
      <c r="A13" s="191"/>
      <c r="B13" s="74" t="s">
        <v>127</v>
      </c>
      <c r="C13" s="118">
        <v>3960.3</v>
      </c>
      <c r="D13" s="119"/>
      <c r="E13" s="120"/>
      <c r="F13" s="118">
        <v>12635</v>
      </c>
      <c r="G13" s="119"/>
      <c r="H13" s="120"/>
      <c r="I13" s="118">
        <v>153015.20000000001</v>
      </c>
      <c r="J13" s="119"/>
      <c r="K13" s="120"/>
      <c r="L13" s="75"/>
      <c r="M13" s="75"/>
      <c r="N13" s="53"/>
      <c r="O13" s="75"/>
      <c r="P13" s="76"/>
    </row>
    <row r="14" spans="1:16" ht="93.75" x14ac:dyDescent="0.2">
      <c r="A14" s="190" t="s">
        <v>3</v>
      </c>
      <c r="B14" s="70" t="s">
        <v>128</v>
      </c>
      <c r="C14" s="115">
        <v>0</v>
      </c>
      <c r="D14" s="116">
        <f>C14/C15*100</f>
        <v>0</v>
      </c>
      <c r="E14" s="117">
        <v>0</v>
      </c>
      <c r="F14" s="115">
        <v>0</v>
      </c>
      <c r="G14" s="116">
        <f>F14/F15*100</f>
        <v>0</v>
      </c>
      <c r="H14" s="117">
        <v>0</v>
      </c>
      <c r="I14" s="115">
        <v>0</v>
      </c>
      <c r="J14" s="116">
        <f>I14/I15*100</f>
        <v>0</v>
      </c>
      <c r="K14" s="117">
        <v>0</v>
      </c>
      <c r="L14" s="71"/>
      <c r="M14" s="71"/>
      <c r="N14" s="72">
        <f>+E14+K14+H14</f>
        <v>0</v>
      </c>
      <c r="O14" s="71">
        <v>0</v>
      </c>
      <c r="P14" s="73">
        <v>0</v>
      </c>
    </row>
    <row r="15" spans="1:16" ht="38.25" thickBot="1" x14ac:dyDescent="0.25">
      <c r="A15" s="191"/>
      <c r="B15" s="74" t="s">
        <v>127</v>
      </c>
      <c r="C15" s="118">
        <v>3960.3</v>
      </c>
      <c r="D15" s="119"/>
      <c r="E15" s="120"/>
      <c r="F15" s="118">
        <v>12635</v>
      </c>
      <c r="G15" s="119"/>
      <c r="H15" s="120"/>
      <c r="I15" s="118">
        <v>153015</v>
      </c>
      <c r="J15" s="119"/>
      <c r="K15" s="120"/>
      <c r="L15" s="75"/>
      <c r="M15" s="75"/>
      <c r="N15" s="53"/>
      <c r="O15" s="75"/>
      <c r="P15" s="76"/>
    </row>
    <row r="16" spans="1:16" ht="94.5" thickBot="1" x14ac:dyDescent="0.25">
      <c r="A16" s="164" t="s">
        <v>4</v>
      </c>
      <c r="B16" s="70" t="s">
        <v>129</v>
      </c>
      <c r="C16" s="121">
        <v>0</v>
      </c>
      <c r="D16" s="116"/>
      <c r="E16" s="122">
        <v>5</v>
      </c>
      <c r="F16" s="121">
        <v>1</v>
      </c>
      <c r="G16" s="116"/>
      <c r="H16" s="123">
        <v>5</v>
      </c>
      <c r="I16" s="121">
        <v>0</v>
      </c>
      <c r="J16" s="116"/>
      <c r="K16" s="123">
        <v>5</v>
      </c>
      <c r="L16" s="71"/>
      <c r="M16" s="71"/>
      <c r="N16" s="72">
        <f t="shared" si="0"/>
        <v>15</v>
      </c>
      <c r="O16" s="71">
        <v>3</v>
      </c>
      <c r="P16" s="73">
        <f t="shared" ref="P16:P38" si="1">N16/O16</f>
        <v>5</v>
      </c>
    </row>
    <row r="17" spans="1:16" ht="112.5" x14ac:dyDescent="0.2">
      <c r="A17" s="188" t="s">
        <v>5</v>
      </c>
      <c r="B17" s="70" t="s">
        <v>130</v>
      </c>
      <c r="C17" s="121">
        <v>0</v>
      </c>
      <c r="D17" s="116">
        <f>100*C17/C18</f>
        <v>0</v>
      </c>
      <c r="E17" s="123">
        <v>5</v>
      </c>
      <c r="F17" s="121">
        <v>1730</v>
      </c>
      <c r="G17" s="116">
        <f>100*F17/F18</f>
        <v>13.692125049465769</v>
      </c>
      <c r="H17" s="123">
        <v>2</v>
      </c>
      <c r="I17" s="121">
        <v>4412</v>
      </c>
      <c r="J17" s="116">
        <f>100*I17/I18</f>
        <v>2.8833774466555568</v>
      </c>
      <c r="K17" s="123">
        <v>4</v>
      </c>
      <c r="L17" s="71"/>
      <c r="M17" s="71"/>
      <c r="N17" s="72">
        <f t="shared" si="0"/>
        <v>11</v>
      </c>
      <c r="O17" s="71">
        <v>3</v>
      </c>
      <c r="P17" s="73">
        <f t="shared" si="1"/>
        <v>3.6666666666666665</v>
      </c>
    </row>
    <row r="18" spans="1:16" ht="38.25" thickBot="1" x14ac:dyDescent="0.25">
      <c r="A18" s="189"/>
      <c r="B18" s="74" t="s">
        <v>127</v>
      </c>
      <c r="C18" s="126">
        <v>3960.3</v>
      </c>
      <c r="D18" s="119"/>
      <c r="E18" s="127"/>
      <c r="F18" s="126">
        <v>12635</v>
      </c>
      <c r="G18" s="119"/>
      <c r="H18" s="127"/>
      <c r="I18" s="126">
        <v>153015</v>
      </c>
      <c r="J18" s="119"/>
      <c r="K18" s="127"/>
      <c r="L18" s="75"/>
      <c r="M18" s="75"/>
      <c r="N18" s="53"/>
      <c r="O18" s="75"/>
      <c r="P18" s="76"/>
    </row>
    <row r="19" spans="1:16" ht="188.25" thickBot="1" x14ac:dyDescent="0.25">
      <c r="A19" s="161" t="s">
        <v>7</v>
      </c>
      <c r="B19" s="70" t="s">
        <v>131</v>
      </c>
      <c r="C19" s="121">
        <v>0</v>
      </c>
      <c r="D19" s="116"/>
      <c r="E19" s="123">
        <v>0</v>
      </c>
      <c r="F19" s="121">
        <v>0</v>
      </c>
      <c r="G19" s="116"/>
      <c r="H19" s="123">
        <v>0</v>
      </c>
      <c r="I19" s="121">
        <v>0</v>
      </c>
      <c r="J19" s="116"/>
      <c r="K19" s="123">
        <v>0</v>
      </c>
      <c r="L19" s="71"/>
      <c r="M19" s="71"/>
      <c r="N19" s="72">
        <f t="shared" si="0"/>
        <v>0</v>
      </c>
      <c r="O19" s="71">
        <v>3</v>
      </c>
      <c r="P19" s="73">
        <f>N19/O19</f>
        <v>0</v>
      </c>
    </row>
    <row r="20" spans="1:16" ht="169.5" thickBot="1" x14ac:dyDescent="0.25">
      <c r="A20" s="66" t="s">
        <v>8</v>
      </c>
      <c r="B20" s="67" t="s">
        <v>132</v>
      </c>
      <c r="C20" s="128">
        <v>0</v>
      </c>
      <c r="D20" s="129"/>
      <c r="E20" s="130">
        <v>0</v>
      </c>
      <c r="F20" s="128">
        <v>0</v>
      </c>
      <c r="G20" s="129"/>
      <c r="H20" s="130">
        <v>0</v>
      </c>
      <c r="I20" s="128">
        <v>0</v>
      </c>
      <c r="J20" s="129"/>
      <c r="K20" s="130">
        <v>0</v>
      </c>
      <c r="L20" s="68"/>
      <c r="M20" s="68"/>
      <c r="N20" s="72">
        <f t="shared" si="0"/>
        <v>0</v>
      </c>
      <c r="O20" s="68">
        <v>3</v>
      </c>
      <c r="P20" s="73">
        <f>N20/O20</f>
        <v>0</v>
      </c>
    </row>
    <row r="21" spans="1:16" ht="94.5" thickBot="1" x14ac:dyDescent="0.25">
      <c r="A21" s="66" t="s">
        <v>9</v>
      </c>
      <c r="B21" s="67" t="s">
        <v>133</v>
      </c>
      <c r="C21" s="128">
        <v>0</v>
      </c>
      <c r="D21" s="129"/>
      <c r="E21" s="130">
        <v>5</v>
      </c>
      <c r="F21" s="128">
        <v>0</v>
      </c>
      <c r="G21" s="129"/>
      <c r="H21" s="130">
        <v>5</v>
      </c>
      <c r="I21" s="128">
        <v>0</v>
      </c>
      <c r="J21" s="129"/>
      <c r="K21" s="130">
        <v>5</v>
      </c>
      <c r="L21" s="68"/>
      <c r="M21" s="68"/>
      <c r="N21" s="59">
        <f t="shared" si="0"/>
        <v>15</v>
      </c>
      <c r="O21" s="68">
        <v>3</v>
      </c>
      <c r="P21" s="69">
        <f t="shared" si="1"/>
        <v>5</v>
      </c>
    </row>
    <row r="22" spans="1:16" ht="51.75" customHeight="1" thickBot="1" x14ac:dyDescent="0.25">
      <c r="A22" s="184" t="s">
        <v>10</v>
      </c>
      <c r="B22" s="165" t="s">
        <v>134</v>
      </c>
      <c r="C22" s="128">
        <v>3960.3</v>
      </c>
      <c r="D22" s="129">
        <f>C22/C23*100</f>
        <v>100</v>
      </c>
      <c r="E22" s="130">
        <v>5</v>
      </c>
      <c r="F22" s="128">
        <v>12635</v>
      </c>
      <c r="G22" s="129">
        <f>F22/F23*100</f>
        <v>100</v>
      </c>
      <c r="H22" s="130">
        <v>5</v>
      </c>
      <c r="I22" s="128">
        <v>153015</v>
      </c>
      <c r="J22" s="129">
        <f>I22/I23*100</f>
        <v>100</v>
      </c>
      <c r="K22" s="130">
        <v>5</v>
      </c>
      <c r="L22" s="68"/>
      <c r="M22" s="68"/>
      <c r="N22" s="59">
        <f t="shared" si="0"/>
        <v>15</v>
      </c>
      <c r="O22" s="68">
        <v>3</v>
      </c>
      <c r="P22" s="69">
        <f t="shared" si="1"/>
        <v>5</v>
      </c>
    </row>
    <row r="23" spans="1:16" ht="56.25" customHeight="1" thickBot="1" x14ac:dyDescent="0.25">
      <c r="A23" s="185"/>
      <c r="B23" s="167" t="s">
        <v>135</v>
      </c>
      <c r="C23" s="128">
        <v>3960.3</v>
      </c>
      <c r="D23" s="129"/>
      <c r="E23" s="130"/>
      <c r="F23" s="128">
        <v>12635</v>
      </c>
      <c r="G23" s="129"/>
      <c r="H23" s="130"/>
      <c r="I23" s="128">
        <v>153015</v>
      </c>
      <c r="J23" s="129"/>
      <c r="K23" s="130"/>
      <c r="L23" s="68"/>
      <c r="M23" s="68"/>
      <c r="N23" s="59"/>
      <c r="O23" s="68"/>
      <c r="P23" s="69"/>
    </row>
    <row r="24" spans="1:16" ht="37.5" x14ac:dyDescent="0.2">
      <c r="A24" s="190" t="s">
        <v>11</v>
      </c>
      <c r="B24" s="165" t="s">
        <v>136</v>
      </c>
      <c r="C24" s="121">
        <v>1771.9</v>
      </c>
      <c r="D24" s="116">
        <f>100*C24/C25</f>
        <v>44.741559982829578</v>
      </c>
      <c r="E24" s="123">
        <v>1</v>
      </c>
      <c r="F24" s="121">
        <v>4484</v>
      </c>
      <c r="G24" s="116">
        <f>100*F24/F25</f>
        <v>35.488721804511279</v>
      </c>
      <c r="H24" s="123">
        <v>2</v>
      </c>
      <c r="I24" s="121">
        <v>74096</v>
      </c>
      <c r="J24" s="116">
        <f>100*I24/I25</f>
        <v>48.424010717903471</v>
      </c>
      <c r="K24" s="123">
        <v>0</v>
      </c>
      <c r="L24" s="71"/>
      <c r="M24" s="71"/>
      <c r="N24" s="72">
        <f t="shared" si="0"/>
        <v>3</v>
      </c>
      <c r="O24" s="71">
        <v>3</v>
      </c>
      <c r="P24" s="73">
        <f t="shared" si="1"/>
        <v>1</v>
      </c>
    </row>
    <row r="25" spans="1:16" ht="38.25" thickBot="1" x14ac:dyDescent="0.25">
      <c r="A25" s="191"/>
      <c r="B25" s="167" t="s">
        <v>137</v>
      </c>
      <c r="C25" s="126">
        <v>3960.3</v>
      </c>
      <c r="D25" s="131"/>
      <c r="E25" s="127"/>
      <c r="F25" s="126">
        <v>12635</v>
      </c>
      <c r="G25" s="131"/>
      <c r="H25" s="127"/>
      <c r="I25" s="126">
        <v>153015</v>
      </c>
      <c r="J25" s="131"/>
      <c r="K25" s="127"/>
      <c r="L25" s="75"/>
      <c r="M25" s="75"/>
      <c r="N25" s="53"/>
      <c r="O25" s="75"/>
      <c r="P25" s="76"/>
    </row>
    <row r="26" spans="1:16" ht="75.75" thickBot="1" x14ac:dyDescent="0.25">
      <c r="A26" s="66" t="s">
        <v>28</v>
      </c>
      <c r="B26" s="67" t="s">
        <v>138</v>
      </c>
      <c r="C26" s="128">
        <v>0</v>
      </c>
      <c r="D26" s="132"/>
      <c r="E26" s="130">
        <v>5</v>
      </c>
      <c r="F26" s="128">
        <v>0</v>
      </c>
      <c r="G26" s="132"/>
      <c r="H26" s="130">
        <v>5</v>
      </c>
      <c r="I26" s="128">
        <v>0</v>
      </c>
      <c r="J26" s="132"/>
      <c r="K26" s="130">
        <v>5</v>
      </c>
      <c r="L26" s="68"/>
      <c r="M26" s="68"/>
      <c r="N26" s="59">
        <f t="shared" si="0"/>
        <v>15</v>
      </c>
      <c r="O26" s="68">
        <v>3</v>
      </c>
      <c r="P26" s="69">
        <f t="shared" si="1"/>
        <v>5</v>
      </c>
    </row>
    <row r="27" spans="1:16" ht="56.25" x14ac:dyDescent="0.2">
      <c r="A27" s="190" t="s">
        <v>12</v>
      </c>
      <c r="B27" s="70" t="s">
        <v>139</v>
      </c>
      <c r="C27" s="121">
        <v>0</v>
      </c>
      <c r="D27" s="116">
        <f>C28-C27</f>
        <v>0</v>
      </c>
      <c r="E27" s="123">
        <v>5</v>
      </c>
      <c r="F27" s="121">
        <v>0</v>
      </c>
      <c r="G27" s="116">
        <f>F28-F27</f>
        <v>0</v>
      </c>
      <c r="H27" s="123">
        <v>5</v>
      </c>
      <c r="I27" s="121">
        <v>0</v>
      </c>
      <c r="J27" s="116">
        <f>I28-I27</f>
        <v>0</v>
      </c>
      <c r="K27" s="123">
        <v>5</v>
      </c>
      <c r="L27" s="71"/>
      <c r="M27" s="71"/>
      <c r="N27" s="72">
        <f t="shared" si="0"/>
        <v>15</v>
      </c>
      <c r="O27" s="71">
        <v>3</v>
      </c>
      <c r="P27" s="73">
        <f t="shared" si="1"/>
        <v>5</v>
      </c>
    </row>
    <row r="28" spans="1:16" ht="57" thickBot="1" x14ac:dyDescent="0.25">
      <c r="A28" s="191"/>
      <c r="B28" s="74" t="s">
        <v>140</v>
      </c>
      <c r="C28" s="126">
        <v>0</v>
      </c>
      <c r="D28" s="131"/>
      <c r="E28" s="127"/>
      <c r="F28" s="126">
        <v>0</v>
      </c>
      <c r="G28" s="131"/>
      <c r="H28" s="127"/>
      <c r="I28" s="126">
        <v>0</v>
      </c>
      <c r="J28" s="131"/>
      <c r="K28" s="127"/>
      <c r="L28" s="75"/>
      <c r="M28" s="75"/>
      <c r="N28" s="53"/>
      <c r="O28" s="75"/>
      <c r="P28" s="76"/>
    </row>
    <row r="29" spans="1:16" ht="38.25" thickBot="1" x14ac:dyDescent="0.25">
      <c r="A29" s="66" t="s">
        <v>13</v>
      </c>
      <c r="B29" s="67" t="s">
        <v>96</v>
      </c>
      <c r="C29" s="168" t="s">
        <v>141</v>
      </c>
      <c r="D29" s="132"/>
      <c r="E29" s="130">
        <v>5</v>
      </c>
      <c r="F29" s="128">
        <v>0</v>
      </c>
      <c r="G29" s="132"/>
      <c r="H29" s="130">
        <v>5</v>
      </c>
      <c r="I29" s="128">
        <v>0</v>
      </c>
      <c r="J29" s="132"/>
      <c r="K29" s="130">
        <v>5</v>
      </c>
      <c r="L29" s="68"/>
      <c r="M29" s="68"/>
      <c r="N29" s="59">
        <f t="shared" si="0"/>
        <v>15</v>
      </c>
      <c r="O29" s="68">
        <v>3</v>
      </c>
      <c r="P29" s="69">
        <f t="shared" si="1"/>
        <v>5</v>
      </c>
    </row>
    <row r="30" spans="1:16" ht="45.75" thickBot="1" x14ac:dyDescent="0.25">
      <c r="A30" s="164" t="s">
        <v>14</v>
      </c>
      <c r="B30" s="70" t="s">
        <v>142</v>
      </c>
      <c r="C30" s="169" t="s">
        <v>143</v>
      </c>
      <c r="D30" s="133"/>
      <c r="E30" s="123">
        <v>5</v>
      </c>
      <c r="F30" s="121">
        <v>0</v>
      </c>
      <c r="G30" s="133"/>
      <c r="H30" s="123">
        <v>5</v>
      </c>
      <c r="I30" s="121">
        <v>0</v>
      </c>
      <c r="J30" s="133"/>
      <c r="K30" s="123">
        <v>5</v>
      </c>
      <c r="L30" s="71"/>
      <c r="M30" s="71"/>
      <c r="N30" s="72">
        <f t="shared" si="0"/>
        <v>15</v>
      </c>
      <c r="O30" s="71">
        <v>3</v>
      </c>
      <c r="P30" s="73">
        <f t="shared" si="1"/>
        <v>5</v>
      </c>
    </row>
    <row r="31" spans="1:16" ht="94.5" thickBot="1" x14ac:dyDescent="0.25">
      <c r="A31" s="66" t="s">
        <v>15</v>
      </c>
      <c r="B31" s="67" t="s">
        <v>144</v>
      </c>
      <c r="C31" s="168" t="s">
        <v>145</v>
      </c>
      <c r="D31" s="129"/>
      <c r="E31" s="130">
        <v>5</v>
      </c>
      <c r="F31" s="128">
        <v>0</v>
      </c>
      <c r="G31" s="129"/>
      <c r="H31" s="130">
        <v>5</v>
      </c>
      <c r="I31" s="128">
        <v>0</v>
      </c>
      <c r="J31" s="129"/>
      <c r="K31" s="130">
        <v>5</v>
      </c>
      <c r="L31" s="68"/>
      <c r="M31" s="68"/>
      <c r="N31" s="59">
        <f t="shared" si="0"/>
        <v>15</v>
      </c>
      <c r="O31" s="68">
        <v>3</v>
      </c>
      <c r="P31" s="69">
        <f t="shared" si="1"/>
        <v>5</v>
      </c>
    </row>
    <row r="32" spans="1:16" ht="113.25" thickBot="1" x14ac:dyDescent="0.25">
      <c r="A32" s="79" t="s">
        <v>16</v>
      </c>
      <c r="B32" s="78" t="s">
        <v>147</v>
      </c>
      <c r="C32" s="128">
        <v>0</v>
      </c>
      <c r="D32" s="129"/>
      <c r="E32" s="130">
        <v>0</v>
      </c>
      <c r="F32" s="128">
        <v>0</v>
      </c>
      <c r="G32" s="129"/>
      <c r="H32" s="130">
        <v>0</v>
      </c>
      <c r="I32" s="128">
        <v>0</v>
      </c>
      <c r="J32" s="129"/>
      <c r="K32" s="130">
        <v>0</v>
      </c>
      <c r="L32" s="68"/>
      <c r="M32" s="68"/>
      <c r="N32" s="59">
        <f t="shared" si="0"/>
        <v>0</v>
      </c>
      <c r="O32" s="68">
        <v>3</v>
      </c>
      <c r="P32" s="69">
        <f t="shared" si="1"/>
        <v>0</v>
      </c>
    </row>
    <row r="33" spans="1:16" ht="75.75" thickBot="1" x14ac:dyDescent="0.25">
      <c r="A33" s="66" t="s">
        <v>17</v>
      </c>
      <c r="B33" s="67" t="s">
        <v>148</v>
      </c>
      <c r="C33" s="128">
        <v>0</v>
      </c>
      <c r="D33" s="132"/>
      <c r="E33" s="130">
        <v>0</v>
      </c>
      <c r="F33" s="128">
        <v>0</v>
      </c>
      <c r="G33" s="132"/>
      <c r="H33" s="130">
        <v>0</v>
      </c>
      <c r="I33" s="128"/>
      <c r="J33" s="132"/>
      <c r="K33" s="130">
        <v>0</v>
      </c>
      <c r="L33" s="68"/>
      <c r="M33" s="68"/>
      <c r="N33" s="59">
        <f t="shared" si="0"/>
        <v>0</v>
      </c>
      <c r="O33" s="68">
        <v>3</v>
      </c>
      <c r="P33" s="69">
        <f t="shared" si="1"/>
        <v>0</v>
      </c>
    </row>
    <row r="34" spans="1:16" ht="75.75" thickBot="1" x14ac:dyDescent="0.25">
      <c r="A34" s="159" t="s">
        <v>18</v>
      </c>
      <c r="B34" s="70" t="s">
        <v>149</v>
      </c>
      <c r="C34" s="121">
        <v>0</v>
      </c>
      <c r="D34" s="116"/>
      <c r="E34" s="123">
        <v>0</v>
      </c>
      <c r="F34" s="121">
        <v>0</v>
      </c>
      <c r="G34" s="116"/>
      <c r="H34" s="123">
        <v>0</v>
      </c>
      <c r="I34" s="121">
        <v>0</v>
      </c>
      <c r="J34" s="116"/>
      <c r="K34" s="123">
        <v>0</v>
      </c>
      <c r="L34" s="71"/>
      <c r="M34" s="71"/>
      <c r="N34" s="72">
        <f t="shared" si="0"/>
        <v>0</v>
      </c>
      <c r="O34" s="71">
        <v>3</v>
      </c>
      <c r="P34" s="73">
        <f t="shared" si="1"/>
        <v>0</v>
      </c>
    </row>
    <row r="35" spans="1:16" ht="57" thickBot="1" x14ac:dyDescent="0.25">
      <c r="A35" s="161" t="s">
        <v>19</v>
      </c>
      <c r="B35" s="170" t="s">
        <v>150</v>
      </c>
      <c r="C35" s="121">
        <v>0</v>
      </c>
      <c r="D35" s="116"/>
      <c r="E35" s="123">
        <v>5</v>
      </c>
      <c r="F35" s="123">
        <v>0</v>
      </c>
      <c r="G35" s="116"/>
      <c r="H35" s="123">
        <v>5</v>
      </c>
      <c r="I35" s="123">
        <v>0</v>
      </c>
      <c r="J35" s="116"/>
      <c r="K35" s="123">
        <v>5</v>
      </c>
      <c r="L35" s="71"/>
      <c r="M35" s="71"/>
      <c r="N35" s="72">
        <f t="shared" si="0"/>
        <v>15</v>
      </c>
      <c r="O35" s="71">
        <v>3</v>
      </c>
      <c r="P35" s="73">
        <f t="shared" si="1"/>
        <v>5</v>
      </c>
    </row>
    <row r="36" spans="1:16" ht="57" thickBot="1" x14ac:dyDescent="0.25">
      <c r="A36" s="184" t="s">
        <v>20</v>
      </c>
      <c r="B36" s="52" t="s">
        <v>151</v>
      </c>
      <c r="C36" s="128">
        <v>0</v>
      </c>
      <c r="D36" s="132"/>
      <c r="E36" s="130">
        <v>5</v>
      </c>
      <c r="F36" s="128">
        <v>0</v>
      </c>
      <c r="G36" s="132"/>
      <c r="H36" s="130">
        <v>5</v>
      </c>
      <c r="I36" s="128">
        <v>3</v>
      </c>
      <c r="J36" s="132"/>
      <c r="K36" s="130">
        <v>5</v>
      </c>
      <c r="L36" s="68"/>
      <c r="M36" s="68"/>
      <c r="N36" s="59">
        <f>+E36+K36+H36</f>
        <v>15</v>
      </c>
      <c r="O36" s="68">
        <v>3</v>
      </c>
      <c r="P36" s="69">
        <f>N36/O36</f>
        <v>5</v>
      </c>
    </row>
    <row r="37" spans="1:16" ht="38.25" thickBot="1" x14ac:dyDescent="0.25">
      <c r="A37" s="185"/>
      <c r="B37" s="74" t="s">
        <v>152</v>
      </c>
      <c r="C37" s="128"/>
      <c r="D37" s="132"/>
      <c r="E37" s="130"/>
      <c r="F37" s="128"/>
      <c r="G37" s="132"/>
      <c r="H37" s="130"/>
      <c r="I37" s="128"/>
      <c r="J37" s="132"/>
      <c r="K37" s="130"/>
      <c r="L37" s="68"/>
      <c r="M37" s="68"/>
      <c r="N37" s="59"/>
      <c r="O37" s="68"/>
      <c r="P37" s="69"/>
    </row>
    <row r="38" spans="1:16" ht="37.5" x14ac:dyDescent="0.2">
      <c r="A38" s="202" t="s">
        <v>21</v>
      </c>
      <c r="B38" s="166" t="s">
        <v>153</v>
      </c>
      <c r="C38" s="121">
        <v>0</v>
      </c>
      <c r="D38" s="116" t="e">
        <f>100*C38/C39</f>
        <v>#DIV/0!</v>
      </c>
      <c r="E38" s="123">
        <v>0</v>
      </c>
      <c r="F38" s="121">
        <v>17053</v>
      </c>
      <c r="G38" s="116">
        <f>100*F38/F39</f>
        <v>104.3699124793439</v>
      </c>
      <c r="H38" s="123">
        <v>5</v>
      </c>
      <c r="I38" s="121">
        <v>257712.5</v>
      </c>
      <c r="J38" s="116">
        <f>100*I38/I39</f>
        <v>100</v>
      </c>
      <c r="K38" s="123">
        <v>5</v>
      </c>
      <c r="L38" s="71"/>
      <c r="M38" s="71"/>
      <c r="N38" s="72">
        <f t="shared" si="0"/>
        <v>10</v>
      </c>
      <c r="O38" s="71">
        <v>3</v>
      </c>
      <c r="P38" s="73">
        <f t="shared" si="1"/>
        <v>3.3333333333333335</v>
      </c>
    </row>
    <row r="39" spans="1:16" ht="38.25" thickBot="1" x14ac:dyDescent="0.25">
      <c r="A39" s="203"/>
      <c r="B39" s="74" t="s">
        <v>154</v>
      </c>
      <c r="C39" s="127">
        <v>0</v>
      </c>
      <c r="D39" s="119"/>
      <c r="E39" s="127"/>
      <c r="F39" s="127">
        <v>16339</v>
      </c>
      <c r="G39" s="119"/>
      <c r="H39" s="127"/>
      <c r="I39" s="127">
        <v>257712.5</v>
      </c>
      <c r="J39" s="119"/>
      <c r="K39" s="127"/>
      <c r="L39" s="75"/>
      <c r="M39" s="75"/>
      <c r="N39" s="80"/>
      <c r="O39" s="75"/>
      <c r="P39" s="77"/>
    </row>
    <row r="40" spans="1:16" ht="38.25" thickBot="1" x14ac:dyDescent="0.25">
      <c r="A40" s="202" t="s">
        <v>108</v>
      </c>
      <c r="B40" s="166" t="s">
        <v>155</v>
      </c>
      <c r="C40" s="121">
        <v>0</v>
      </c>
      <c r="D40" s="116">
        <f>C40-C41</f>
        <v>0</v>
      </c>
      <c r="E40" s="123">
        <v>5</v>
      </c>
      <c r="F40" s="121">
        <v>208993</v>
      </c>
      <c r="G40" s="116">
        <f>F40-F41</f>
        <v>11820</v>
      </c>
      <c r="H40" s="123">
        <v>4</v>
      </c>
      <c r="I40" s="121">
        <v>246579.3</v>
      </c>
      <c r="J40" s="116">
        <f>I40-I41</f>
        <v>246579.3</v>
      </c>
      <c r="K40" s="123">
        <v>5</v>
      </c>
      <c r="L40" s="71"/>
      <c r="M40" s="71"/>
      <c r="N40" s="72">
        <f>+E40+K40+H40</f>
        <v>14</v>
      </c>
      <c r="O40" s="71">
        <v>3</v>
      </c>
      <c r="P40" s="73">
        <f>N40/O40</f>
        <v>4.666666666666667</v>
      </c>
    </row>
    <row r="41" spans="1:16" ht="37.5" x14ac:dyDescent="0.2">
      <c r="A41" s="207"/>
      <c r="B41" s="174" t="s">
        <v>156</v>
      </c>
      <c r="C41" s="178">
        <v>0</v>
      </c>
      <c r="D41" s="179"/>
      <c r="E41" s="178"/>
      <c r="F41" s="178">
        <v>197173</v>
      </c>
      <c r="G41" s="179"/>
      <c r="H41" s="178"/>
      <c r="I41" s="178">
        <v>0</v>
      </c>
      <c r="J41" s="179"/>
      <c r="K41" s="178"/>
      <c r="L41" s="180"/>
      <c r="M41" s="180"/>
      <c r="N41" s="62"/>
      <c r="O41" s="171"/>
      <c r="P41" s="172"/>
    </row>
    <row r="42" spans="1:16" s="182" customFormat="1" ht="56.25" x14ac:dyDescent="0.2">
      <c r="A42" s="160" t="s">
        <v>110</v>
      </c>
      <c r="B42" s="52" t="s">
        <v>157</v>
      </c>
      <c r="C42" s="125">
        <v>0</v>
      </c>
      <c r="D42" s="124"/>
      <c r="E42" s="125">
        <v>5</v>
      </c>
      <c r="F42" s="125">
        <v>0</v>
      </c>
      <c r="G42" s="124"/>
      <c r="H42" s="125">
        <v>5</v>
      </c>
      <c r="I42" s="125">
        <v>0</v>
      </c>
      <c r="J42" s="124"/>
      <c r="K42" s="125">
        <v>5</v>
      </c>
      <c r="L42" s="51"/>
      <c r="M42" s="51"/>
      <c r="N42" s="50">
        <f>+E42+K42+H42</f>
        <v>15</v>
      </c>
      <c r="O42" s="51">
        <v>3</v>
      </c>
      <c r="P42" s="181">
        <f>N42/O42</f>
        <v>5</v>
      </c>
    </row>
    <row r="43" spans="1:16" ht="38.25" thickBot="1" x14ac:dyDescent="0.25">
      <c r="A43" s="173" t="s">
        <v>113</v>
      </c>
      <c r="B43" s="174" t="s">
        <v>158</v>
      </c>
      <c r="C43" s="175">
        <v>0</v>
      </c>
      <c r="D43" s="176"/>
      <c r="E43" s="175">
        <v>5</v>
      </c>
      <c r="F43" s="175">
        <v>0</v>
      </c>
      <c r="G43" s="176"/>
      <c r="H43" s="175">
        <v>5</v>
      </c>
      <c r="I43" s="175">
        <v>0</v>
      </c>
      <c r="J43" s="176"/>
      <c r="K43" s="175">
        <v>5</v>
      </c>
      <c r="L43" s="177"/>
      <c r="M43" s="177"/>
      <c r="N43" s="50">
        <f>+E43+K43+H43</f>
        <v>15</v>
      </c>
      <c r="O43" s="51">
        <v>3</v>
      </c>
      <c r="P43" s="181">
        <f>N43/O43</f>
        <v>5</v>
      </c>
    </row>
    <row r="44" spans="1:16" s="2" customFormat="1" ht="19.5" thickBot="1" x14ac:dyDescent="0.25">
      <c r="A44" s="60"/>
      <c r="B44" s="61" t="s">
        <v>27</v>
      </c>
      <c r="C44" s="110">
        <v>0</v>
      </c>
      <c r="D44" s="110"/>
      <c r="E44" s="110">
        <f>E11+E12+E14+E16+E17+E19+E20+E21+E23+E24+E26+E27+E29+E30+E31+E32+E33+E34+E35+E37+E38+E43+E42+E40+E36+E22</f>
        <v>76</v>
      </c>
      <c r="F44" s="110"/>
      <c r="G44" s="110"/>
      <c r="H44" s="110">
        <f t="shared" ref="H44:P44" si="2">H11+H12+H14+H16+H17+H19+H20+H21+H23+H24+H26+H27+H29+H30+H31+H32+H33+H34+H35+H37+H38+H43+H42+H40+H36+H22</f>
        <v>83</v>
      </c>
      <c r="I44" s="110"/>
      <c r="J44" s="110"/>
      <c r="K44" s="110">
        <f t="shared" si="2"/>
        <v>84</v>
      </c>
      <c r="L44" s="110">
        <f t="shared" si="2"/>
        <v>0</v>
      </c>
      <c r="M44" s="110">
        <f t="shared" si="2"/>
        <v>0</v>
      </c>
      <c r="N44" s="110">
        <f t="shared" si="2"/>
        <v>243</v>
      </c>
      <c r="O44" s="110">
        <f>O11+O12+O14+O16+O17+O19+O20+O21+O23+O24+O26+O27+O29+O30+O31+O32+O33+O34+O35+O37+O38+O43+O42+O40+O36+O22</f>
        <v>69</v>
      </c>
      <c r="P44" s="110">
        <f t="shared" si="2"/>
        <v>81.000000000000014</v>
      </c>
    </row>
    <row r="45" spans="1:16" ht="19.5" thickBot="1" x14ac:dyDescent="0.25">
      <c r="A45" s="63"/>
      <c r="B45" s="64"/>
      <c r="C45" s="65"/>
      <c r="D45" s="65"/>
      <c r="E45" s="65" t="s">
        <v>30</v>
      </c>
      <c r="F45" s="65"/>
      <c r="G45" s="65"/>
      <c r="H45" s="65" t="s">
        <v>30</v>
      </c>
      <c r="I45" s="65"/>
      <c r="J45" s="65"/>
      <c r="K45" s="65" t="s">
        <v>30</v>
      </c>
      <c r="L45" s="65"/>
      <c r="M45" s="111"/>
      <c r="N45" s="112"/>
      <c r="O45" s="111"/>
      <c r="P45" s="113"/>
    </row>
    <row r="46" spans="1:16" ht="18.75" x14ac:dyDescent="0.2">
      <c r="A46" s="47"/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7"/>
      <c r="N46" s="49"/>
      <c r="O46" s="47"/>
      <c r="P46" s="47"/>
    </row>
    <row r="47" spans="1:16" ht="18.75" x14ac:dyDescent="0.2">
      <c r="A47" s="47"/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7"/>
      <c r="N47" s="49"/>
      <c r="O47" s="47"/>
      <c r="P47" s="47"/>
    </row>
    <row r="48" spans="1:16" ht="18.75" x14ac:dyDescent="0.2">
      <c r="A48" s="47"/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7"/>
      <c r="N48" s="49"/>
      <c r="O48" s="47"/>
      <c r="P48" s="47"/>
    </row>
    <row r="49" spans="1:16" ht="18.75" x14ac:dyDescent="0.2">
      <c r="A49" s="47"/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7"/>
      <c r="N49" s="49"/>
      <c r="O49" s="47"/>
      <c r="P49" s="47"/>
    </row>
    <row r="50" spans="1:16" ht="18.75" x14ac:dyDescent="0.2">
      <c r="A50" s="47"/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7"/>
      <c r="N50" s="49"/>
      <c r="O50" s="47"/>
      <c r="P50" s="47"/>
    </row>
  </sheetData>
  <mergeCells count="32">
    <mergeCell ref="C6:C9"/>
    <mergeCell ref="J6:J9"/>
    <mergeCell ref="A14:A15"/>
    <mergeCell ref="A22:A23"/>
    <mergeCell ref="O1:P1"/>
    <mergeCell ref="A17:A18"/>
    <mergeCell ref="N6:N9"/>
    <mergeCell ref="D6:D9"/>
    <mergeCell ref="O5:O9"/>
    <mergeCell ref="P5:P9"/>
    <mergeCell ref="A3:P3"/>
    <mergeCell ref="I6:I9"/>
    <mergeCell ref="A38:A39"/>
    <mergeCell ref="A5:A9"/>
    <mergeCell ref="B5:B9"/>
    <mergeCell ref="M2:N2"/>
    <mergeCell ref="A27:A28"/>
    <mergeCell ref="A24:A25"/>
    <mergeCell ref="L5:N5"/>
    <mergeCell ref="L6:L9"/>
    <mergeCell ref="M6:M9"/>
    <mergeCell ref="A12:A13"/>
    <mergeCell ref="A36:A37"/>
    <mergeCell ref="A40:A41"/>
    <mergeCell ref="C5:E5"/>
    <mergeCell ref="E6:E9"/>
    <mergeCell ref="K6:K9"/>
    <mergeCell ref="I5:K5"/>
    <mergeCell ref="F5:H5"/>
    <mergeCell ref="F6:F9"/>
    <mergeCell ref="G6:G9"/>
    <mergeCell ref="H6:H9"/>
  </mergeCells>
  <phoneticPr fontId="2" type="noConversion"/>
  <pageMargins left="0.78740157480314965" right="0.39370078740157483" top="1.1811023622047245" bottom="0.78740157480314965" header="0" footer="0"/>
  <pageSetup paperSize="9" scale="53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2:Q39"/>
  <sheetViews>
    <sheetView zoomScaleNormal="100" workbookViewId="0">
      <pane ySplit="5" topLeftCell="A36" activePane="bottomLeft" state="frozenSplit"/>
      <selection pane="bottomLeft" activeCell="C1" sqref="C1:C65536"/>
    </sheetView>
  </sheetViews>
  <sheetFormatPr defaultRowHeight="12.75" x14ac:dyDescent="0.2"/>
  <cols>
    <col min="1" max="1" width="6.5703125" customWidth="1"/>
    <col min="2" max="2" width="103.42578125" style="3" customWidth="1"/>
    <col min="3" max="3" width="22.42578125" style="3" customWidth="1"/>
    <col min="4" max="4" width="16.7109375" style="3" customWidth="1"/>
    <col min="5" max="5" width="14.140625" style="3" customWidth="1"/>
    <col min="6" max="6" width="16.85546875" style="3" customWidth="1"/>
    <col min="7" max="7" width="15.7109375" customWidth="1"/>
    <col min="8" max="8" width="17.28515625" style="5" customWidth="1"/>
  </cols>
  <sheetData>
    <row r="2" spans="1:17" ht="18.75" x14ac:dyDescent="0.2">
      <c r="A2" s="211" t="s">
        <v>121</v>
      </c>
      <c r="B2" s="211"/>
      <c r="C2" s="211"/>
      <c r="D2" s="211"/>
      <c r="E2" s="211"/>
      <c r="F2" s="211"/>
      <c r="G2" s="211"/>
      <c r="H2" s="211"/>
    </row>
    <row r="3" spans="1:17" ht="19.5" thickBot="1" x14ac:dyDescent="0.25">
      <c r="A3" s="22"/>
      <c r="B3" s="22"/>
      <c r="C3" s="22"/>
      <c r="D3" s="22"/>
      <c r="E3" s="22"/>
      <c r="F3" s="22"/>
      <c r="G3" s="22"/>
      <c r="H3" s="22"/>
    </row>
    <row r="4" spans="1:17" ht="56.25" x14ac:dyDescent="0.2">
      <c r="A4" s="89" t="s">
        <v>31</v>
      </c>
      <c r="B4" s="25" t="s">
        <v>32</v>
      </c>
      <c r="C4" s="25" t="s">
        <v>64</v>
      </c>
      <c r="D4" s="25" t="s">
        <v>23</v>
      </c>
      <c r="E4" s="25" t="s">
        <v>57</v>
      </c>
      <c r="F4" s="25" t="s">
        <v>67</v>
      </c>
      <c r="G4" s="25" t="s">
        <v>55</v>
      </c>
      <c r="H4" s="134" t="s">
        <v>27</v>
      </c>
      <c r="I4" s="4"/>
      <c r="J4" s="4"/>
      <c r="K4" s="4"/>
      <c r="L4" s="4"/>
      <c r="M4" s="4"/>
      <c r="N4" s="4"/>
      <c r="O4" s="4"/>
      <c r="P4" s="4"/>
      <c r="Q4" s="4"/>
    </row>
    <row r="5" spans="1:17" s="17" customFormat="1" ht="19.5" thickBot="1" x14ac:dyDescent="0.3">
      <c r="A5" s="135">
        <v>1</v>
      </c>
      <c r="B5" s="109">
        <v>2</v>
      </c>
      <c r="C5" s="109">
        <v>3</v>
      </c>
      <c r="D5" s="109">
        <v>4</v>
      </c>
      <c r="E5" s="109">
        <v>5</v>
      </c>
      <c r="F5" s="109">
        <v>6</v>
      </c>
      <c r="G5" s="136">
        <v>7</v>
      </c>
      <c r="H5" s="137">
        <v>8</v>
      </c>
      <c r="I5" s="16"/>
      <c r="J5" s="16"/>
      <c r="K5" s="16"/>
      <c r="L5" s="16"/>
      <c r="M5" s="16"/>
      <c r="N5" s="16"/>
      <c r="O5" s="16"/>
      <c r="P5" s="16"/>
      <c r="Q5" s="16"/>
    </row>
    <row r="6" spans="1:17" ht="19.5" thickBot="1" x14ac:dyDescent="0.25">
      <c r="A6" s="208" t="s">
        <v>33</v>
      </c>
      <c r="B6" s="209"/>
      <c r="C6" s="209"/>
      <c r="D6" s="209"/>
      <c r="E6" s="209"/>
      <c r="F6" s="209"/>
      <c r="G6" s="209"/>
      <c r="H6" s="210"/>
      <c r="I6" s="4"/>
      <c r="J6" s="4"/>
      <c r="K6" s="4"/>
      <c r="L6" s="4"/>
      <c r="M6" s="4"/>
      <c r="N6" s="4"/>
      <c r="O6" s="4"/>
      <c r="P6" s="4"/>
      <c r="Q6" s="4"/>
    </row>
    <row r="7" spans="1:17" ht="37.5" x14ac:dyDescent="0.2">
      <c r="A7" s="91" t="s">
        <v>1</v>
      </c>
      <c r="B7" s="87" t="s">
        <v>34</v>
      </c>
      <c r="C7" s="138">
        <v>5</v>
      </c>
      <c r="D7" s="138">
        <v>5</v>
      </c>
      <c r="E7" s="138">
        <v>5</v>
      </c>
      <c r="F7" s="138">
        <v>5</v>
      </c>
      <c r="G7" s="139">
        <v>5</v>
      </c>
      <c r="H7" s="140">
        <f>C7+D7+E7+F7+G7</f>
        <v>25</v>
      </c>
      <c r="I7" s="4"/>
      <c r="J7" s="4"/>
      <c r="K7" s="4"/>
      <c r="L7" s="4"/>
      <c r="M7" s="4"/>
      <c r="N7" s="4"/>
      <c r="O7" s="4"/>
      <c r="P7" s="4"/>
      <c r="Q7" s="4"/>
    </row>
    <row r="8" spans="1:17" ht="37.5" x14ac:dyDescent="0.2">
      <c r="A8" s="91" t="s">
        <v>2</v>
      </c>
      <c r="B8" s="87" t="s">
        <v>85</v>
      </c>
      <c r="C8" s="86">
        <v>2</v>
      </c>
      <c r="D8" s="86">
        <v>5</v>
      </c>
      <c r="E8" s="86">
        <v>0</v>
      </c>
      <c r="F8" s="86">
        <v>5</v>
      </c>
      <c r="G8" s="141">
        <v>5</v>
      </c>
      <c r="H8" s="142">
        <f>C8+D8+E8+F8+G8</f>
        <v>17</v>
      </c>
      <c r="I8" s="4"/>
      <c r="J8" s="4"/>
      <c r="K8" s="4"/>
      <c r="L8" s="4"/>
      <c r="M8" s="4"/>
      <c r="N8" s="4"/>
      <c r="O8" s="4"/>
      <c r="P8" s="4"/>
      <c r="Q8" s="4"/>
    </row>
    <row r="9" spans="1:17" ht="56.25" x14ac:dyDescent="0.2">
      <c r="A9" s="91" t="s">
        <v>3</v>
      </c>
      <c r="B9" s="87" t="s">
        <v>35</v>
      </c>
      <c r="C9" s="86">
        <v>0</v>
      </c>
      <c r="D9" s="86">
        <v>5</v>
      </c>
      <c r="E9" s="86">
        <v>0</v>
      </c>
      <c r="F9" s="86">
        <v>0</v>
      </c>
      <c r="G9" s="141">
        <v>0</v>
      </c>
      <c r="H9" s="142">
        <f>C9+D9+E9+F9+G9</f>
        <v>5</v>
      </c>
      <c r="I9" s="4"/>
      <c r="J9" s="4"/>
      <c r="K9" s="4"/>
      <c r="L9" s="4"/>
      <c r="M9" s="4"/>
      <c r="N9" s="4"/>
      <c r="O9" s="4"/>
      <c r="P9" s="4"/>
      <c r="Q9" s="4"/>
    </row>
    <row r="10" spans="1:17" ht="56.25" x14ac:dyDescent="0.2">
      <c r="A10" s="91" t="s">
        <v>4</v>
      </c>
      <c r="B10" s="87" t="s">
        <v>86</v>
      </c>
      <c r="C10" s="143">
        <v>3</v>
      </c>
      <c r="D10" s="143">
        <v>5</v>
      </c>
      <c r="E10" s="143">
        <v>5</v>
      </c>
      <c r="F10" s="143">
        <v>5</v>
      </c>
      <c r="G10" s="144">
        <v>5</v>
      </c>
      <c r="H10" s="145">
        <f>C10+D10+E10+F10+G10</f>
        <v>23</v>
      </c>
      <c r="I10" s="4"/>
      <c r="J10" s="4"/>
      <c r="K10" s="4"/>
      <c r="L10" s="4"/>
      <c r="M10" s="4"/>
      <c r="N10" s="4"/>
      <c r="O10" s="4"/>
      <c r="P10" s="4"/>
      <c r="Q10" s="4"/>
    </row>
    <row r="11" spans="1:17" ht="19.5" thickBot="1" x14ac:dyDescent="0.25">
      <c r="A11" s="91" t="s">
        <v>37</v>
      </c>
      <c r="B11" s="87" t="s">
        <v>50</v>
      </c>
      <c r="C11" s="86">
        <v>4</v>
      </c>
      <c r="D11" s="86">
        <v>4</v>
      </c>
      <c r="E11" s="86">
        <v>5</v>
      </c>
      <c r="F11" s="86">
        <v>2</v>
      </c>
      <c r="G11" s="141">
        <v>4</v>
      </c>
      <c r="H11" s="163">
        <f>C11+D11+E11+F11+G11</f>
        <v>19</v>
      </c>
      <c r="I11" s="4"/>
      <c r="J11" s="4"/>
      <c r="K11" s="4"/>
      <c r="L11" s="4"/>
      <c r="M11" s="4"/>
      <c r="N11" s="4"/>
      <c r="O11" s="4"/>
      <c r="P11" s="4"/>
      <c r="Q11" s="4"/>
    </row>
    <row r="12" spans="1:17" ht="19.5" thickBot="1" x14ac:dyDescent="0.25">
      <c r="A12" s="208" t="s">
        <v>36</v>
      </c>
      <c r="B12" s="209"/>
      <c r="C12" s="212"/>
      <c r="D12" s="212"/>
      <c r="E12" s="212"/>
      <c r="F12" s="212"/>
      <c r="G12" s="212"/>
      <c r="H12" s="213"/>
      <c r="I12" s="4"/>
      <c r="J12" s="4"/>
      <c r="K12" s="4"/>
      <c r="L12" s="4"/>
      <c r="M12" s="4"/>
      <c r="N12" s="4"/>
      <c r="O12" s="4"/>
      <c r="P12" s="4"/>
      <c r="Q12" s="4"/>
    </row>
    <row r="13" spans="1:17" ht="112.5" x14ac:dyDescent="0.2">
      <c r="A13" s="91" t="s">
        <v>7</v>
      </c>
      <c r="B13" s="87" t="s">
        <v>88</v>
      </c>
      <c r="C13" s="138">
        <v>5</v>
      </c>
      <c r="D13" s="138">
        <v>5</v>
      </c>
      <c r="E13" s="138">
        <v>0</v>
      </c>
      <c r="F13" s="138">
        <v>0</v>
      </c>
      <c r="G13" s="139">
        <v>0</v>
      </c>
      <c r="H13" s="140">
        <f t="shared" ref="H13:H19" si="0">C13+D13+E13+F13+G13</f>
        <v>10</v>
      </c>
      <c r="I13" s="4"/>
      <c r="J13" s="4"/>
      <c r="K13" s="4"/>
      <c r="L13" s="4"/>
      <c r="M13" s="4"/>
      <c r="N13" s="4"/>
      <c r="O13" s="4"/>
      <c r="P13" s="4"/>
      <c r="Q13" s="4"/>
    </row>
    <row r="14" spans="1:17" ht="59.25" customHeight="1" x14ac:dyDescent="0.2">
      <c r="A14" s="91" t="s">
        <v>8</v>
      </c>
      <c r="B14" s="87" t="s">
        <v>89</v>
      </c>
      <c r="C14" s="86">
        <v>5</v>
      </c>
      <c r="D14" s="86">
        <v>5</v>
      </c>
      <c r="E14" s="86">
        <v>0</v>
      </c>
      <c r="F14" s="86">
        <v>0</v>
      </c>
      <c r="G14" s="141">
        <v>0</v>
      </c>
      <c r="H14" s="142">
        <f t="shared" si="0"/>
        <v>10</v>
      </c>
      <c r="I14" s="4"/>
      <c r="J14" s="4"/>
      <c r="K14" s="4"/>
      <c r="L14" s="4"/>
      <c r="M14" s="4"/>
      <c r="N14" s="4"/>
      <c r="O14" s="4"/>
      <c r="P14" s="4"/>
      <c r="Q14" s="4"/>
    </row>
    <row r="15" spans="1:17" ht="56.25" x14ac:dyDescent="0.2">
      <c r="A15" s="91">
        <v>5</v>
      </c>
      <c r="B15" s="87" t="s">
        <v>90</v>
      </c>
      <c r="C15" s="86">
        <v>5</v>
      </c>
      <c r="D15" s="86">
        <v>5</v>
      </c>
      <c r="E15" s="86">
        <v>5</v>
      </c>
      <c r="F15" s="86">
        <v>5</v>
      </c>
      <c r="G15" s="141">
        <v>5</v>
      </c>
      <c r="H15" s="142">
        <f t="shared" si="0"/>
        <v>25</v>
      </c>
      <c r="I15" s="4"/>
      <c r="J15" s="4"/>
      <c r="K15" s="4"/>
      <c r="L15" s="4"/>
      <c r="M15" s="4"/>
      <c r="N15" s="4"/>
      <c r="O15" s="4"/>
      <c r="P15" s="4"/>
      <c r="Q15" s="4"/>
    </row>
    <row r="16" spans="1:17" ht="37.5" x14ac:dyDescent="0.2">
      <c r="A16" s="91" t="s">
        <v>39</v>
      </c>
      <c r="B16" s="87" t="s">
        <v>91</v>
      </c>
      <c r="C16" s="86">
        <v>1</v>
      </c>
      <c r="D16" s="86">
        <v>5</v>
      </c>
      <c r="E16" s="86">
        <v>5</v>
      </c>
      <c r="F16" s="86">
        <v>5</v>
      </c>
      <c r="G16" s="141">
        <v>5</v>
      </c>
      <c r="H16" s="142">
        <f t="shared" si="0"/>
        <v>21</v>
      </c>
      <c r="I16" s="4"/>
      <c r="J16" s="4"/>
      <c r="K16" s="4"/>
      <c r="L16" s="4"/>
      <c r="M16" s="4"/>
      <c r="N16" s="4"/>
      <c r="O16" s="4"/>
      <c r="P16" s="4"/>
      <c r="Q16" s="4"/>
    </row>
    <row r="17" spans="1:17" ht="18.75" x14ac:dyDescent="0.2">
      <c r="A17" s="91" t="s">
        <v>11</v>
      </c>
      <c r="B17" s="87" t="s">
        <v>92</v>
      </c>
      <c r="C17" s="86">
        <v>3</v>
      </c>
      <c r="D17" s="86">
        <v>2</v>
      </c>
      <c r="E17" s="86">
        <v>1</v>
      </c>
      <c r="F17" s="86">
        <v>2</v>
      </c>
      <c r="G17" s="141">
        <v>0</v>
      </c>
      <c r="H17" s="142">
        <f t="shared" si="0"/>
        <v>8</v>
      </c>
      <c r="I17" s="4"/>
      <c r="J17" s="4"/>
      <c r="K17" s="4"/>
      <c r="L17" s="4"/>
      <c r="M17" s="4"/>
      <c r="N17" s="4"/>
      <c r="O17" s="4"/>
      <c r="P17" s="4"/>
      <c r="Q17" s="4"/>
    </row>
    <row r="18" spans="1:17" ht="37.5" x14ac:dyDescent="0.2">
      <c r="A18" s="91" t="s">
        <v>28</v>
      </c>
      <c r="B18" s="87" t="s">
        <v>93</v>
      </c>
      <c r="C18" s="143">
        <v>5</v>
      </c>
      <c r="D18" s="143">
        <v>5</v>
      </c>
      <c r="E18" s="143">
        <v>5</v>
      </c>
      <c r="F18" s="143">
        <v>5</v>
      </c>
      <c r="G18" s="144">
        <v>5</v>
      </c>
      <c r="H18" s="142">
        <f t="shared" si="0"/>
        <v>25</v>
      </c>
      <c r="I18" s="4"/>
      <c r="J18" s="4"/>
      <c r="K18" s="4"/>
      <c r="L18" s="4"/>
      <c r="M18" s="4"/>
      <c r="N18" s="4"/>
      <c r="O18" s="4"/>
      <c r="P18" s="4"/>
      <c r="Q18" s="4"/>
    </row>
    <row r="19" spans="1:17" ht="19.5" thickBot="1" x14ac:dyDescent="0.25">
      <c r="A19" s="91" t="s">
        <v>12</v>
      </c>
      <c r="B19" s="87" t="s">
        <v>94</v>
      </c>
      <c r="C19" s="143">
        <v>0</v>
      </c>
      <c r="D19" s="143">
        <v>0</v>
      </c>
      <c r="E19" s="143">
        <v>5</v>
      </c>
      <c r="F19" s="143">
        <v>5</v>
      </c>
      <c r="G19" s="144">
        <v>5</v>
      </c>
      <c r="H19" s="145">
        <f t="shared" si="0"/>
        <v>15</v>
      </c>
      <c r="I19" s="4"/>
      <c r="J19" s="4"/>
      <c r="K19" s="4"/>
      <c r="L19" s="4"/>
      <c r="M19" s="4"/>
      <c r="N19" s="4"/>
      <c r="O19" s="4"/>
      <c r="P19" s="4"/>
      <c r="Q19" s="4"/>
    </row>
    <row r="20" spans="1:17" ht="19.5" thickBot="1" x14ac:dyDescent="0.25">
      <c r="A20" s="208" t="s">
        <v>95</v>
      </c>
      <c r="B20" s="209"/>
      <c r="C20" s="209"/>
      <c r="D20" s="209"/>
      <c r="E20" s="209"/>
      <c r="F20" s="209"/>
      <c r="G20" s="209"/>
      <c r="H20" s="210"/>
      <c r="I20" s="4"/>
      <c r="J20" s="4"/>
      <c r="K20" s="4"/>
      <c r="L20" s="4"/>
      <c r="M20" s="4"/>
      <c r="N20" s="4"/>
      <c r="O20" s="4"/>
      <c r="P20" s="4"/>
      <c r="Q20" s="4"/>
    </row>
    <row r="21" spans="1:17" ht="18.75" x14ac:dyDescent="0.2">
      <c r="A21" s="91" t="s">
        <v>13</v>
      </c>
      <c r="B21" s="87" t="s">
        <v>96</v>
      </c>
      <c r="C21" s="138">
        <v>5</v>
      </c>
      <c r="D21" s="138">
        <v>5</v>
      </c>
      <c r="E21" s="138">
        <v>5</v>
      </c>
      <c r="F21" s="138">
        <v>5</v>
      </c>
      <c r="G21" s="139">
        <v>5</v>
      </c>
      <c r="H21" s="140">
        <f>C21+D21+E21+F21+G21</f>
        <v>25</v>
      </c>
      <c r="I21" s="4"/>
      <c r="J21" s="4"/>
      <c r="K21" s="4"/>
      <c r="L21" s="4"/>
      <c r="M21" s="4"/>
      <c r="N21" s="4"/>
      <c r="O21" s="4"/>
      <c r="P21" s="4"/>
      <c r="Q21" s="4"/>
    </row>
    <row r="22" spans="1:17" ht="18.75" x14ac:dyDescent="0.2">
      <c r="A22" s="91" t="s">
        <v>14</v>
      </c>
      <c r="B22" s="87" t="s">
        <v>97</v>
      </c>
      <c r="C22" s="138">
        <v>5</v>
      </c>
      <c r="D22" s="138">
        <v>5</v>
      </c>
      <c r="E22" s="138">
        <v>5</v>
      </c>
      <c r="F22" s="138">
        <v>5</v>
      </c>
      <c r="G22" s="139">
        <v>5</v>
      </c>
      <c r="H22" s="142">
        <f>C22+D22+E22+F22+G22</f>
        <v>25</v>
      </c>
      <c r="I22" s="4"/>
      <c r="J22" s="4"/>
      <c r="K22" s="4"/>
      <c r="L22" s="4"/>
      <c r="M22" s="4"/>
      <c r="N22" s="4"/>
      <c r="O22" s="4"/>
      <c r="P22" s="4"/>
      <c r="Q22" s="4"/>
    </row>
    <row r="23" spans="1:17" ht="19.5" thickBot="1" x14ac:dyDescent="0.25">
      <c r="A23" s="91" t="s">
        <v>15</v>
      </c>
      <c r="B23" s="87" t="s">
        <v>98</v>
      </c>
      <c r="C23" s="86">
        <v>5</v>
      </c>
      <c r="D23" s="86">
        <v>5</v>
      </c>
      <c r="E23" s="86">
        <v>5</v>
      </c>
      <c r="F23" s="86">
        <v>5</v>
      </c>
      <c r="G23" s="141">
        <v>5</v>
      </c>
      <c r="H23" s="142">
        <f>C23+D23+E23+F23+G23</f>
        <v>25</v>
      </c>
      <c r="I23" s="4"/>
      <c r="J23" s="4"/>
      <c r="K23" s="4"/>
      <c r="L23" s="4"/>
      <c r="M23" s="4"/>
      <c r="N23" s="4"/>
      <c r="O23" s="4"/>
      <c r="P23" s="4"/>
      <c r="Q23" s="4"/>
    </row>
    <row r="24" spans="1:17" ht="19.5" thickBot="1" x14ac:dyDescent="0.25">
      <c r="A24" s="208" t="s">
        <v>99</v>
      </c>
      <c r="B24" s="209"/>
      <c r="C24" s="209"/>
      <c r="D24" s="209"/>
      <c r="E24" s="209"/>
      <c r="F24" s="209"/>
      <c r="G24" s="209"/>
      <c r="H24" s="210"/>
      <c r="I24" s="4"/>
      <c r="J24" s="4"/>
      <c r="K24" s="4"/>
      <c r="L24" s="4"/>
      <c r="M24" s="4"/>
      <c r="N24" s="4"/>
      <c r="O24" s="4"/>
      <c r="P24" s="4"/>
      <c r="Q24" s="4"/>
    </row>
    <row r="25" spans="1:17" ht="56.25" x14ac:dyDescent="0.2">
      <c r="A25" s="91" t="s">
        <v>16</v>
      </c>
      <c r="B25" s="87" t="s">
        <v>100</v>
      </c>
      <c r="C25" s="138">
        <v>5</v>
      </c>
      <c r="D25" s="138">
        <v>5</v>
      </c>
      <c r="E25" s="138">
        <v>0</v>
      </c>
      <c r="F25" s="138">
        <v>0</v>
      </c>
      <c r="G25" s="139">
        <v>0</v>
      </c>
      <c r="H25" s="140">
        <f>C25+D25+E25+F25+G25</f>
        <v>10</v>
      </c>
      <c r="I25" s="4"/>
      <c r="J25" s="4"/>
      <c r="K25" s="4"/>
      <c r="L25" s="4"/>
      <c r="M25" s="4"/>
      <c r="N25" s="4"/>
      <c r="O25" s="4"/>
      <c r="P25" s="4"/>
      <c r="Q25" s="4"/>
    </row>
    <row r="26" spans="1:17" ht="37.5" x14ac:dyDescent="0.2">
      <c r="A26" s="91" t="s">
        <v>17</v>
      </c>
      <c r="B26" s="87" t="s">
        <v>101</v>
      </c>
      <c r="C26" s="138">
        <v>5</v>
      </c>
      <c r="D26" s="138">
        <v>5</v>
      </c>
      <c r="E26" s="138">
        <v>0</v>
      </c>
      <c r="F26" s="138">
        <v>0</v>
      </c>
      <c r="G26" s="139">
        <v>0</v>
      </c>
      <c r="H26" s="140">
        <f>C26+D26+E26+F26+G26</f>
        <v>10</v>
      </c>
      <c r="I26" s="4"/>
      <c r="J26" s="4"/>
      <c r="K26" s="4"/>
      <c r="L26" s="4"/>
      <c r="M26" s="4"/>
      <c r="N26" s="4"/>
      <c r="O26" s="4"/>
      <c r="P26" s="4"/>
      <c r="Q26" s="4"/>
    </row>
    <row r="27" spans="1:17" ht="37.5" x14ac:dyDescent="0.2">
      <c r="A27" s="91" t="s">
        <v>18</v>
      </c>
      <c r="B27" s="87" t="s">
        <v>102</v>
      </c>
      <c r="C27" s="138">
        <v>5</v>
      </c>
      <c r="D27" s="138">
        <v>5</v>
      </c>
      <c r="E27" s="138">
        <v>0</v>
      </c>
      <c r="F27" s="138">
        <v>0</v>
      </c>
      <c r="G27" s="139">
        <v>0</v>
      </c>
      <c r="H27" s="140">
        <f>C27+D27+E27+F27+G27</f>
        <v>10</v>
      </c>
      <c r="I27" s="4"/>
      <c r="J27" s="4"/>
      <c r="K27" s="4"/>
      <c r="L27" s="4"/>
      <c r="M27" s="4"/>
      <c r="N27" s="4"/>
      <c r="O27" s="4"/>
      <c r="P27" s="4"/>
      <c r="Q27" s="4"/>
    </row>
    <row r="28" spans="1:17" ht="18.75" x14ac:dyDescent="0.2">
      <c r="A28" s="91" t="s">
        <v>19</v>
      </c>
      <c r="B28" s="87" t="s">
        <v>103</v>
      </c>
      <c r="C28" s="143">
        <v>5</v>
      </c>
      <c r="D28" s="143">
        <v>5</v>
      </c>
      <c r="E28" s="143">
        <v>5</v>
      </c>
      <c r="F28" s="143">
        <v>5</v>
      </c>
      <c r="G28" s="144">
        <v>5</v>
      </c>
      <c r="H28" s="145">
        <f>C28+D28+E28+F28+G28</f>
        <v>25</v>
      </c>
      <c r="I28" s="4"/>
      <c r="J28" s="4"/>
      <c r="K28" s="4"/>
      <c r="L28" s="4"/>
      <c r="M28" s="4"/>
      <c r="N28" s="4"/>
      <c r="O28" s="4"/>
      <c r="P28" s="4"/>
      <c r="Q28" s="4"/>
    </row>
    <row r="29" spans="1:17" ht="19.5" thickBot="1" x14ac:dyDescent="0.25">
      <c r="A29" s="91" t="s">
        <v>20</v>
      </c>
      <c r="B29" s="87" t="s">
        <v>104</v>
      </c>
      <c r="C29" s="143">
        <v>5</v>
      </c>
      <c r="D29" s="143">
        <v>5</v>
      </c>
      <c r="E29" s="143">
        <v>5</v>
      </c>
      <c r="F29" s="143">
        <v>5</v>
      </c>
      <c r="G29" s="144">
        <v>5</v>
      </c>
      <c r="H29" s="145">
        <f>C29+D29+E29+F29+G29</f>
        <v>25</v>
      </c>
      <c r="I29" s="4"/>
      <c r="J29" s="4"/>
      <c r="K29" s="4"/>
      <c r="L29" s="4"/>
      <c r="M29" s="4"/>
      <c r="N29" s="4"/>
      <c r="O29" s="4"/>
      <c r="P29" s="4"/>
      <c r="Q29" s="4"/>
    </row>
    <row r="30" spans="1:17" ht="19.5" thickBot="1" x14ac:dyDescent="0.25">
      <c r="A30" s="208" t="s">
        <v>122</v>
      </c>
      <c r="B30" s="209"/>
      <c r="C30" s="209"/>
      <c r="D30" s="209"/>
      <c r="E30" s="209"/>
      <c r="F30" s="209"/>
      <c r="G30" s="209"/>
      <c r="H30" s="210"/>
      <c r="I30" s="4"/>
      <c r="J30" s="4"/>
      <c r="K30" s="4"/>
      <c r="L30" s="4"/>
      <c r="M30" s="4"/>
      <c r="N30" s="4"/>
      <c r="O30" s="4"/>
      <c r="P30" s="4"/>
      <c r="Q30" s="4"/>
    </row>
    <row r="31" spans="1:17" ht="56.25" x14ac:dyDescent="0.2">
      <c r="A31" s="91" t="s">
        <v>21</v>
      </c>
      <c r="B31" s="87" t="s">
        <v>106</v>
      </c>
      <c r="C31" s="138">
        <v>5</v>
      </c>
      <c r="D31" s="138">
        <v>5</v>
      </c>
      <c r="E31" s="138">
        <v>0</v>
      </c>
      <c r="F31" s="138">
        <v>5</v>
      </c>
      <c r="G31" s="139">
        <v>5</v>
      </c>
      <c r="H31" s="140">
        <f>C31+D31+E31+F31+G31</f>
        <v>20</v>
      </c>
      <c r="I31" s="4"/>
      <c r="J31" s="4"/>
      <c r="K31" s="4"/>
      <c r="L31" s="4"/>
      <c r="M31" s="4"/>
      <c r="N31" s="4"/>
      <c r="O31" s="4"/>
      <c r="P31" s="4"/>
      <c r="Q31" s="4"/>
    </row>
    <row r="32" spans="1:17" ht="37.5" x14ac:dyDescent="0.2">
      <c r="A32" s="91" t="s">
        <v>108</v>
      </c>
      <c r="B32" s="87" t="s">
        <v>109</v>
      </c>
      <c r="C32" s="86">
        <v>0</v>
      </c>
      <c r="D32" s="86">
        <v>5</v>
      </c>
      <c r="E32" s="86">
        <v>5</v>
      </c>
      <c r="F32" s="86">
        <v>4</v>
      </c>
      <c r="G32" s="141">
        <v>5</v>
      </c>
      <c r="H32" s="142">
        <f>C32+D32+E32+F32+G32</f>
        <v>19</v>
      </c>
      <c r="I32" s="4"/>
      <c r="J32" s="4"/>
      <c r="K32" s="4"/>
      <c r="L32" s="4"/>
      <c r="M32" s="4"/>
      <c r="N32" s="4"/>
      <c r="O32" s="4"/>
      <c r="P32" s="4"/>
      <c r="Q32" s="4"/>
    </row>
    <row r="33" spans="1:17" ht="19.5" thickBot="1" x14ac:dyDescent="0.25">
      <c r="A33" s="91" t="s">
        <v>110</v>
      </c>
      <c r="B33" s="87" t="s">
        <v>111</v>
      </c>
      <c r="C33" s="86">
        <v>5</v>
      </c>
      <c r="D33" s="86">
        <v>5</v>
      </c>
      <c r="E33" s="86">
        <v>5</v>
      </c>
      <c r="F33" s="86">
        <v>5</v>
      </c>
      <c r="G33" s="141">
        <v>5</v>
      </c>
      <c r="H33" s="142">
        <f>C33+D33+E33+F33+G33</f>
        <v>25</v>
      </c>
      <c r="I33" s="4"/>
      <c r="J33" s="4"/>
      <c r="K33" s="4"/>
      <c r="L33" s="4"/>
      <c r="M33" s="4"/>
      <c r="N33" s="4"/>
      <c r="O33" s="4"/>
      <c r="P33" s="4"/>
      <c r="Q33" s="4"/>
    </row>
    <row r="34" spans="1:17" ht="19.5" thickBot="1" x14ac:dyDescent="0.25">
      <c r="A34" s="208" t="s">
        <v>123</v>
      </c>
      <c r="B34" s="209"/>
      <c r="C34" s="209"/>
      <c r="D34" s="209"/>
      <c r="E34" s="209"/>
      <c r="F34" s="209"/>
      <c r="G34" s="209"/>
      <c r="H34" s="210"/>
      <c r="I34" s="4"/>
      <c r="J34" s="4"/>
      <c r="K34" s="4"/>
      <c r="L34" s="4"/>
      <c r="M34" s="4"/>
      <c r="N34" s="4"/>
      <c r="O34" s="4"/>
      <c r="P34" s="4"/>
      <c r="Q34" s="4"/>
    </row>
    <row r="35" spans="1:17" ht="38.25" thickBot="1" x14ac:dyDescent="0.25">
      <c r="A35" s="93" t="s">
        <v>113</v>
      </c>
      <c r="B35" s="94" t="s">
        <v>114</v>
      </c>
      <c r="C35" s="86">
        <v>5</v>
      </c>
      <c r="D35" s="86">
        <v>5</v>
      </c>
      <c r="E35" s="86">
        <v>5</v>
      </c>
      <c r="F35" s="86">
        <v>5</v>
      </c>
      <c r="G35" s="141">
        <v>5</v>
      </c>
      <c r="H35" s="146">
        <f>C35+D35+E35+F35+G35</f>
        <v>25</v>
      </c>
      <c r="I35" s="4"/>
      <c r="J35" s="4"/>
      <c r="K35" s="4"/>
      <c r="L35" s="4"/>
      <c r="M35" s="4"/>
      <c r="N35" s="4"/>
      <c r="O35" s="4"/>
      <c r="P35" s="4"/>
      <c r="Q35" s="4"/>
    </row>
    <row r="36" spans="1:17" s="9" customFormat="1" ht="37.5" x14ac:dyDescent="0.25">
      <c r="A36" s="147"/>
      <c r="B36" s="148" t="s">
        <v>61</v>
      </c>
      <c r="C36" s="148">
        <v>120</v>
      </c>
      <c r="D36" s="148">
        <v>120</v>
      </c>
      <c r="E36" s="148">
        <v>90</v>
      </c>
      <c r="F36" s="148">
        <v>90</v>
      </c>
      <c r="G36" s="148">
        <v>90</v>
      </c>
      <c r="H36" s="149">
        <f>C36+D36+E36+F36+G36</f>
        <v>510</v>
      </c>
      <c r="I36" s="8"/>
      <c r="J36" s="8"/>
      <c r="K36" s="8"/>
      <c r="L36" s="8"/>
      <c r="M36" s="8"/>
      <c r="N36" s="8"/>
      <c r="O36" s="8"/>
      <c r="P36" s="8"/>
      <c r="Q36" s="8"/>
    </row>
    <row r="37" spans="1:17" s="7" customFormat="1" ht="18.75" x14ac:dyDescent="0.2">
      <c r="A37" s="150"/>
      <c r="B37" s="151" t="s">
        <v>62</v>
      </c>
      <c r="C37" s="151">
        <v>93</v>
      </c>
      <c r="D37" s="151">
        <v>111</v>
      </c>
      <c r="E37" s="151">
        <v>76</v>
      </c>
      <c r="F37" s="151">
        <v>83</v>
      </c>
      <c r="G37" s="151">
        <v>84</v>
      </c>
      <c r="H37" s="152">
        <f>C37+D37+E37+F37+G37</f>
        <v>447</v>
      </c>
    </row>
    <row r="38" spans="1:17" s="7" customFormat="1" ht="18.75" x14ac:dyDescent="0.2">
      <c r="A38" s="150"/>
      <c r="B38" s="151" t="s">
        <v>63</v>
      </c>
      <c r="C38" s="153">
        <f t="shared" ref="C38:H38" si="1">C37/C36</f>
        <v>0.77500000000000002</v>
      </c>
      <c r="D38" s="153">
        <f t="shared" si="1"/>
        <v>0.92500000000000004</v>
      </c>
      <c r="E38" s="153">
        <f t="shared" si="1"/>
        <v>0.84444444444444444</v>
      </c>
      <c r="F38" s="153">
        <f t="shared" si="1"/>
        <v>0.92222222222222228</v>
      </c>
      <c r="G38" s="153">
        <f t="shared" si="1"/>
        <v>0.93333333333333335</v>
      </c>
      <c r="H38" s="154">
        <f t="shared" si="1"/>
        <v>0.87647058823529411</v>
      </c>
    </row>
    <row r="39" spans="1:17" s="7" customFormat="1" ht="19.5" thickBot="1" x14ac:dyDescent="0.25">
      <c r="A39" s="155"/>
      <c r="B39" s="156" t="s">
        <v>65</v>
      </c>
      <c r="C39" s="157">
        <f t="shared" ref="C39:H39" si="2">C38*5</f>
        <v>3.875</v>
      </c>
      <c r="D39" s="157">
        <f t="shared" si="2"/>
        <v>4.625</v>
      </c>
      <c r="E39" s="157">
        <f t="shared" si="2"/>
        <v>4.2222222222222223</v>
      </c>
      <c r="F39" s="157">
        <f t="shared" si="2"/>
        <v>4.6111111111111116</v>
      </c>
      <c r="G39" s="157">
        <f t="shared" si="2"/>
        <v>4.666666666666667</v>
      </c>
      <c r="H39" s="158">
        <f t="shared" si="2"/>
        <v>4.382352941176471</v>
      </c>
    </row>
  </sheetData>
  <mergeCells count="7">
    <mergeCell ref="A20:H20"/>
    <mergeCell ref="A30:H30"/>
    <mergeCell ref="A34:H34"/>
    <mergeCell ref="A2:H2"/>
    <mergeCell ref="A24:H24"/>
    <mergeCell ref="A6:H6"/>
    <mergeCell ref="A12:H12"/>
  </mergeCells>
  <phoneticPr fontId="2" type="noConversion"/>
  <pageMargins left="0.39370078740157483" right="0.39370078740157483" top="0.59055118110236227" bottom="0.59055118110236227" header="0" footer="0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F47"/>
  <sheetViews>
    <sheetView zoomScaleNormal="100" workbookViewId="0">
      <pane ySplit="7" topLeftCell="A8" activePane="bottomLeft" state="frozenSplit"/>
      <selection pane="bottomLeft" activeCell="C15" sqref="C15"/>
    </sheetView>
  </sheetViews>
  <sheetFormatPr defaultColWidth="8.85546875" defaultRowHeight="12.75" x14ac:dyDescent="0.2"/>
  <cols>
    <col min="1" max="1" width="8.85546875" style="18"/>
    <col min="2" max="2" width="78.28515625" style="18" customWidth="1"/>
    <col min="3" max="3" width="16" style="13" customWidth="1"/>
    <col min="4" max="4" width="25.7109375" style="18" customWidth="1"/>
    <col min="5" max="5" width="33.140625" style="18" customWidth="1"/>
    <col min="6" max="6" width="19.5703125" style="18" customWidth="1"/>
    <col min="7" max="16384" width="8.85546875" style="18"/>
  </cols>
  <sheetData>
    <row r="1" spans="1:6" ht="18.75" x14ac:dyDescent="0.3">
      <c r="A1" s="82"/>
      <c r="B1" s="82"/>
      <c r="C1" s="83"/>
      <c r="D1" s="82"/>
      <c r="E1" s="214" t="s">
        <v>52</v>
      </c>
      <c r="F1" s="214"/>
    </row>
    <row r="2" spans="1:6" ht="18.75" x14ac:dyDescent="0.3">
      <c r="A2" s="82"/>
      <c r="B2" s="82"/>
      <c r="C2" s="83"/>
      <c r="D2" s="82"/>
      <c r="E2" s="83"/>
      <c r="F2" s="83"/>
    </row>
    <row r="3" spans="1:6" ht="18.75" x14ac:dyDescent="0.3">
      <c r="A3" s="221" t="s">
        <v>51</v>
      </c>
      <c r="B3" s="221"/>
      <c r="C3" s="221"/>
      <c r="D3" s="221"/>
      <c r="E3" s="221"/>
      <c r="F3" s="221"/>
    </row>
    <row r="4" spans="1:6" ht="18.75" x14ac:dyDescent="0.3">
      <c r="A4" s="221" t="s">
        <v>120</v>
      </c>
      <c r="B4" s="221"/>
      <c r="C4" s="221"/>
      <c r="D4" s="221"/>
      <c r="E4" s="221"/>
      <c r="F4" s="221"/>
    </row>
    <row r="5" spans="1:6" ht="19.5" thickBot="1" x14ac:dyDescent="0.35">
      <c r="A5" s="85"/>
      <c r="B5" s="85"/>
      <c r="C5" s="85"/>
      <c r="D5" s="85"/>
      <c r="E5" s="85"/>
      <c r="F5" s="85"/>
    </row>
    <row r="6" spans="1:6" ht="75" x14ac:dyDescent="0.2">
      <c r="A6" s="89" t="s">
        <v>49</v>
      </c>
      <c r="B6" s="25" t="s">
        <v>32</v>
      </c>
      <c r="C6" s="25" t="s">
        <v>71</v>
      </c>
      <c r="D6" s="25" t="s">
        <v>56</v>
      </c>
      <c r="E6" s="25" t="s">
        <v>47</v>
      </c>
      <c r="F6" s="90" t="s">
        <v>48</v>
      </c>
    </row>
    <row r="7" spans="1:6" ht="19.5" thickBot="1" x14ac:dyDescent="0.25">
      <c r="A7" s="98">
        <v>1</v>
      </c>
      <c r="B7" s="99">
        <v>2</v>
      </c>
      <c r="C7" s="99">
        <v>3</v>
      </c>
      <c r="D7" s="99">
        <v>4</v>
      </c>
      <c r="E7" s="99">
        <v>5</v>
      </c>
      <c r="F7" s="100">
        <v>6</v>
      </c>
    </row>
    <row r="8" spans="1:6" ht="18.75" x14ac:dyDescent="0.2">
      <c r="A8" s="218" t="s">
        <v>33</v>
      </c>
      <c r="B8" s="219"/>
      <c r="C8" s="219"/>
      <c r="D8" s="219"/>
      <c r="E8" s="219"/>
      <c r="F8" s="220"/>
    </row>
    <row r="9" spans="1:6" ht="61.5" customHeight="1" x14ac:dyDescent="0.2">
      <c r="A9" s="91" t="s">
        <v>1</v>
      </c>
      <c r="B9" s="87" t="s">
        <v>34</v>
      </c>
      <c r="C9" s="88">
        <v>5</v>
      </c>
      <c r="D9" s="86"/>
      <c r="E9" s="86" t="s">
        <v>117</v>
      </c>
      <c r="F9" s="92"/>
    </row>
    <row r="10" spans="1:6" ht="61.5" customHeight="1" x14ac:dyDescent="0.2">
      <c r="A10" s="91" t="s">
        <v>2</v>
      </c>
      <c r="B10" s="87" t="s">
        <v>85</v>
      </c>
      <c r="C10" s="88">
        <v>3.5</v>
      </c>
      <c r="D10" s="86" t="s">
        <v>116</v>
      </c>
      <c r="E10" s="86" t="s">
        <v>23</v>
      </c>
      <c r="F10" s="92"/>
    </row>
    <row r="11" spans="1:6" ht="64.5" customHeight="1" x14ac:dyDescent="0.2">
      <c r="A11" s="91" t="s">
        <v>3</v>
      </c>
      <c r="B11" s="87" t="s">
        <v>35</v>
      </c>
      <c r="C11" s="88">
        <v>2.5</v>
      </c>
      <c r="D11" s="86" t="s">
        <v>116</v>
      </c>
      <c r="E11" s="86" t="s">
        <v>23</v>
      </c>
      <c r="F11" s="92"/>
    </row>
    <row r="12" spans="1:6" ht="82.5" customHeight="1" x14ac:dyDescent="0.2">
      <c r="A12" s="91" t="s">
        <v>4</v>
      </c>
      <c r="B12" s="87" t="s">
        <v>86</v>
      </c>
      <c r="C12" s="88">
        <v>4</v>
      </c>
      <c r="D12" s="86"/>
      <c r="E12" s="86" t="s">
        <v>117</v>
      </c>
      <c r="F12" s="92"/>
    </row>
    <row r="13" spans="1:6" ht="45" customHeight="1" x14ac:dyDescent="0.2">
      <c r="A13" s="91" t="s">
        <v>37</v>
      </c>
      <c r="B13" s="87" t="s">
        <v>50</v>
      </c>
      <c r="C13" s="88">
        <v>4</v>
      </c>
      <c r="D13" s="86"/>
      <c r="E13" s="86" t="s">
        <v>117</v>
      </c>
      <c r="F13" s="92"/>
    </row>
    <row r="14" spans="1:6" ht="18.75" x14ac:dyDescent="0.2">
      <c r="A14" s="215" t="s">
        <v>36</v>
      </c>
      <c r="B14" s="216"/>
      <c r="C14" s="216"/>
      <c r="D14" s="216"/>
      <c r="E14" s="216"/>
      <c r="F14" s="217"/>
    </row>
    <row r="15" spans="1:6" ht="136.5" customHeight="1" x14ac:dyDescent="0.2">
      <c r="A15" s="91" t="s">
        <v>7</v>
      </c>
      <c r="B15" s="87" t="s">
        <v>88</v>
      </c>
      <c r="C15" s="183">
        <v>5</v>
      </c>
      <c r="D15" s="86"/>
      <c r="E15" s="86" t="s">
        <v>117</v>
      </c>
      <c r="F15" s="92"/>
    </row>
    <row r="16" spans="1:6" ht="137.25" customHeight="1" x14ac:dyDescent="0.2">
      <c r="A16" s="91" t="s">
        <v>8</v>
      </c>
      <c r="B16" s="87" t="s">
        <v>89</v>
      </c>
      <c r="C16" s="88">
        <v>5</v>
      </c>
      <c r="D16" s="86"/>
      <c r="E16" s="86" t="s">
        <v>117</v>
      </c>
      <c r="F16" s="92"/>
    </row>
    <row r="17" spans="1:6" ht="83.25" customHeight="1" x14ac:dyDescent="0.2">
      <c r="A17" s="91">
        <v>5</v>
      </c>
      <c r="B17" s="87" t="s">
        <v>90</v>
      </c>
      <c r="C17" s="88">
        <v>5</v>
      </c>
      <c r="D17" s="86"/>
      <c r="E17" s="86" t="s">
        <v>117</v>
      </c>
      <c r="F17" s="92"/>
    </row>
    <row r="18" spans="1:6" ht="56.25" customHeight="1" x14ac:dyDescent="0.2">
      <c r="A18" s="91" t="s">
        <v>39</v>
      </c>
      <c r="B18" s="87" t="s">
        <v>91</v>
      </c>
      <c r="C18" s="88">
        <v>3</v>
      </c>
      <c r="D18" s="86" t="s">
        <v>116</v>
      </c>
      <c r="E18" s="86" t="s">
        <v>118</v>
      </c>
      <c r="F18" s="92"/>
    </row>
    <row r="19" spans="1:6" ht="37.5" x14ac:dyDescent="0.2">
      <c r="A19" s="91" t="s">
        <v>11</v>
      </c>
      <c r="B19" s="87" t="s">
        <v>92</v>
      </c>
      <c r="C19" s="88">
        <v>2.5</v>
      </c>
      <c r="D19" s="86" t="s">
        <v>118</v>
      </c>
      <c r="E19" s="86" t="s">
        <v>116</v>
      </c>
      <c r="F19" s="92"/>
    </row>
    <row r="20" spans="1:6" ht="58.5" customHeight="1" x14ac:dyDescent="0.2">
      <c r="A20" s="91" t="s">
        <v>28</v>
      </c>
      <c r="B20" s="87" t="s">
        <v>93</v>
      </c>
      <c r="C20" s="88">
        <v>5</v>
      </c>
      <c r="D20" s="86"/>
      <c r="E20" s="86" t="s">
        <v>117</v>
      </c>
      <c r="F20" s="92"/>
    </row>
    <row r="21" spans="1:6" ht="58.5" customHeight="1" x14ac:dyDescent="0.2">
      <c r="A21" s="91" t="s">
        <v>12</v>
      </c>
      <c r="B21" s="87" t="s">
        <v>94</v>
      </c>
      <c r="C21" s="88">
        <v>0</v>
      </c>
      <c r="D21" s="86" t="s">
        <v>117</v>
      </c>
      <c r="E21" s="86"/>
      <c r="F21" s="92"/>
    </row>
    <row r="22" spans="1:6" ht="18.75" customHeight="1" x14ac:dyDescent="0.2">
      <c r="A22" s="215" t="s">
        <v>95</v>
      </c>
      <c r="B22" s="216"/>
      <c r="C22" s="216"/>
      <c r="D22" s="216"/>
      <c r="E22" s="216"/>
      <c r="F22" s="217"/>
    </row>
    <row r="23" spans="1:6" ht="37.5" x14ac:dyDescent="0.2">
      <c r="A23" s="91" t="s">
        <v>13</v>
      </c>
      <c r="B23" s="87" t="s">
        <v>96</v>
      </c>
      <c r="C23" s="88">
        <v>5</v>
      </c>
      <c r="D23" s="86"/>
      <c r="E23" s="86" t="s">
        <v>117</v>
      </c>
      <c r="F23" s="92"/>
    </row>
    <row r="24" spans="1:6" ht="39.75" customHeight="1" x14ac:dyDescent="0.2">
      <c r="A24" s="91" t="s">
        <v>14</v>
      </c>
      <c r="B24" s="87" t="s">
        <v>97</v>
      </c>
      <c r="C24" s="88">
        <v>5</v>
      </c>
      <c r="D24" s="86"/>
      <c r="E24" s="86" t="s">
        <v>117</v>
      </c>
      <c r="F24" s="92"/>
    </row>
    <row r="25" spans="1:6" ht="45" customHeight="1" x14ac:dyDescent="0.2">
      <c r="A25" s="91" t="s">
        <v>15</v>
      </c>
      <c r="B25" s="87" t="s">
        <v>98</v>
      </c>
      <c r="C25" s="88">
        <v>5</v>
      </c>
      <c r="D25" s="86"/>
      <c r="E25" s="86" t="s">
        <v>117</v>
      </c>
      <c r="F25" s="92"/>
    </row>
    <row r="26" spans="1:6" ht="18.75" customHeight="1" x14ac:dyDescent="0.2">
      <c r="A26" s="215" t="s">
        <v>99</v>
      </c>
      <c r="B26" s="216"/>
      <c r="C26" s="216"/>
      <c r="D26" s="216"/>
      <c r="E26" s="216"/>
      <c r="F26" s="217"/>
    </row>
    <row r="27" spans="1:6" ht="75" x14ac:dyDescent="0.2">
      <c r="A27" s="91" t="s">
        <v>16</v>
      </c>
      <c r="B27" s="87" t="s">
        <v>146</v>
      </c>
      <c r="C27" s="88">
        <v>5</v>
      </c>
      <c r="D27" s="86"/>
      <c r="E27" s="86" t="s">
        <v>117</v>
      </c>
      <c r="F27" s="92"/>
    </row>
    <row r="28" spans="1:6" ht="69.75" customHeight="1" x14ac:dyDescent="0.2">
      <c r="A28" s="91" t="s">
        <v>17</v>
      </c>
      <c r="B28" s="87" t="s">
        <v>101</v>
      </c>
      <c r="C28" s="88">
        <v>5</v>
      </c>
      <c r="D28" s="86" t="s">
        <v>117</v>
      </c>
      <c r="E28" s="101"/>
      <c r="F28" s="102"/>
    </row>
    <row r="29" spans="1:6" ht="69.75" customHeight="1" x14ac:dyDescent="0.2">
      <c r="A29" s="91" t="s">
        <v>18</v>
      </c>
      <c r="B29" s="87" t="s">
        <v>102</v>
      </c>
      <c r="C29" s="88">
        <v>5</v>
      </c>
      <c r="D29" s="86" t="s">
        <v>117</v>
      </c>
      <c r="E29" s="101"/>
      <c r="F29" s="102"/>
    </row>
    <row r="30" spans="1:6" ht="45" customHeight="1" x14ac:dyDescent="0.2">
      <c r="A30" s="91" t="s">
        <v>19</v>
      </c>
      <c r="B30" s="87" t="s">
        <v>103</v>
      </c>
      <c r="C30" s="88">
        <v>5</v>
      </c>
      <c r="D30" s="101"/>
      <c r="E30" s="86" t="s">
        <v>117</v>
      </c>
      <c r="F30" s="102"/>
    </row>
    <row r="31" spans="1:6" ht="43.5" customHeight="1" x14ac:dyDescent="0.2">
      <c r="A31" s="91" t="s">
        <v>20</v>
      </c>
      <c r="B31" s="87" t="s">
        <v>104</v>
      </c>
      <c r="C31" s="88">
        <v>5</v>
      </c>
      <c r="D31" s="101"/>
      <c r="E31" s="86" t="s">
        <v>117</v>
      </c>
      <c r="F31" s="102"/>
    </row>
    <row r="32" spans="1:6" ht="18.75" customHeight="1" x14ac:dyDescent="0.2">
      <c r="A32" s="215" t="s">
        <v>105</v>
      </c>
      <c r="B32" s="216"/>
      <c r="C32" s="216"/>
      <c r="D32" s="216"/>
      <c r="E32" s="216"/>
      <c r="F32" s="217"/>
    </row>
    <row r="33" spans="1:6" ht="78.75" customHeight="1" x14ac:dyDescent="0.2">
      <c r="A33" s="91" t="s">
        <v>21</v>
      </c>
      <c r="B33" s="87" t="s">
        <v>106</v>
      </c>
      <c r="C33" s="88">
        <v>5</v>
      </c>
      <c r="D33" s="86"/>
      <c r="E33" s="86" t="s">
        <v>117</v>
      </c>
      <c r="F33" s="92"/>
    </row>
    <row r="34" spans="1:6" ht="37.5" x14ac:dyDescent="0.2">
      <c r="A34" s="91" t="s">
        <v>108</v>
      </c>
      <c r="B34" s="87" t="s">
        <v>109</v>
      </c>
      <c r="C34" s="88">
        <v>2.5</v>
      </c>
      <c r="D34" s="86" t="s">
        <v>119</v>
      </c>
      <c r="E34" s="86" t="s">
        <v>23</v>
      </c>
      <c r="F34" s="92"/>
    </row>
    <row r="35" spans="1:6" ht="37.5" x14ac:dyDescent="0.2">
      <c r="A35" s="91" t="s">
        <v>110</v>
      </c>
      <c r="B35" s="87" t="s">
        <v>111</v>
      </c>
      <c r="C35" s="88">
        <v>5</v>
      </c>
      <c r="D35" s="86"/>
      <c r="E35" s="86" t="s">
        <v>117</v>
      </c>
      <c r="F35" s="92"/>
    </row>
    <row r="36" spans="1:6" ht="18.75" customHeight="1" x14ac:dyDescent="0.2">
      <c r="A36" s="215" t="s">
        <v>112</v>
      </c>
      <c r="B36" s="216"/>
      <c r="C36" s="216"/>
      <c r="D36" s="216"/>
      <c r="E36" s="216"/>
      <c r="F36" s="217"/>
    </row>
    <row r="37" spans="1:6" ht="38.25" thickBot="1" x14ac:dyDescent="0.25">
      <c r="A37" s="93" t="s">
        <v>113</v>
      </c>
      <c r="B37" s="94" t="s">
        <v>114</v>
      </c>
      <c r="C37" s="95">
        <v>5</v>
      </c>
      <c r="D37" s="96"/>
      <c r="E37" s="86" t="s">
        <v>117</v>
      </c>
      <c r="F37" s="97"/>
    </row>
    <row r="38" spans="1:6" ht="18.75" x14ac:dyDescent="0.3">
      <c r="A38" s="82"/>
      <c r="B38" s="82"/>
      <c r="C38" s="83"/>
      <c r="D38" s="82"/>
      <c r="E38" s="82"/>
      <c r="F38" s="82"/>
    </row>
    <row r="39" spans="1:6" ht="18.75" x14ac:dyDescent="0.3">
      <c r="A39" s="82"/>
      <c r="B39" s="82"/>
      <c r="C39" s="83"/>
      <c r="D39" s="82"/>
      <c r="E39" s="82"/>
      <c r="F39" s="82"/>
    </row>
    <row r="40" spans="1:6" ht="18.75" x14ac:dyDescent="0.3">
      <c r="A40" s="82"/>
      <c r="B40" s="82"/>
      <c r="C40" s="83"/>
      <c r="D40" s="82"/>
      <c r="E40" s="82"/>
      <c r="F40" s="82"/>
    </row>
    <row r="41" spans="1:6" ht="18.75" x14ac:dyDescent="0.3">
      <c r="A41" s="82"/>
      <c r="B41" s="82"/>
      <c r="C41" s="83"/>
      <c r="D41" s="82"/>
      <c r="E41" s="82"/>
      <c r="F41" s="82"/>
    </row>
    <row r="42" spans="1:6" ht="18.75" x14ac:dyDescent="0.3">
      <c r="A42" s="82"/>
      <c r="B42" s="82"/>
      <c r="C42" s="83"/>
      <c r="D42" s="82"/>
      <c r="E42" s="82"/>
      <c r="F42" s="82"/>
    </row>
    <row r="43" spans="1:6" ht="18.75" x14ac:dyDescent="0.3">
      <c r="A43" s="82"/>
      <c r="B43" s="82"/>
      <c r="C43" s="83"/>
      <c r="D43" s="82"/>
      <c r="E43" s="82"/>
      <c r="F43" s="82"/>
    </row>
    <row r="44" spans="1:6" ht="18.75" x14ac:dyDescent="0.3">
      <c r="A44" s="82"/>
      <c r="B44" s="82"/>
      <c r="C44" s="83"/>
      <c r="D44" s="82"/>
      <c r="E44" s="82"/>
      <c r="F44" s="82"/>
    </row>
    <row r="45" spans="1:6" ht="18.75" x14ac:dyDescent="0.3">
      <c r="A45" s="82"/>
      <c r="B45" s="82"/>
      <c r="C45" s="83"/>
      <c r="D45" s="82"/>
      <c r="E45" s="82"/>
      <c r="F45" s="82"/>
    </row>
    <row r="46" spans="1:6" ht="18.75" x14ac:dyDescent="0.3">
      <c r="A46" s="82"/>
      <c r="B46" s="82"/>
      <c r="C46" s="83"/>
      <c r="D46" s="82"/>
      <c r="E46" s="82"/>
      <c r="F46" s="82"/>
    </row>
    <row r="47" spans="1:6" ht="18.75" x14ac:dyDescent="0.3">
      <c r="A47" s="82"/>
      <c r="B47" s="82"/>
      <c r="C47" s="83"/>
      <c r="D47" s="82"/>
      <c r="E47" s="82"/>
      <c r="F47" s="82"/>
    </row>
  </sheetData>
  <mergeCells count="9">
    <mergeCell ref="E1:F1"/>
    <mergeCell ref="A36:F36"/>
    <mergeCell ref="A32:F32"/>
    <mergeCell ref="A26:F26"/>
    <mergeCell ref="A22:F22"/>
    <mergeCell ref="A8:F8"/>
    <mergeCell ref="A14:F14"/>
    <mergeCell ref="A3:F3"/>
    <mergeCell ref="A4:F4"/>
  </mergeCells>
  <phoneticPr fontId="2" type="noConversion"/>
  <pageMargins left="1.1811023622047245" right="0.39370078740157483" top="0.78740157480314965" bottom="0.78740157480314965" header="0" footer="0"/>
  <pageSetup paperSize="9" scale="4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37"/>
  <sheetViews>
    <sheetView zoomScaleNormal="100" workbookViewId="0">
      <pane ySplit="6" topLeftCell="A31" activePane="bottomLeft" state="frozenSplit"/>
      <selection pane="bottomLeft" activeCell="D26" sqref="D26"/>
    </sheetView>
  </sheetViews>
  <sheetFormatPr defaultColWidth="8.85546875" defaultRowHeight="12.75" x14ac:dyDescent="0.2"/>
  <cols>
    <col min="1" max="1" width="8.85546875" style="18"/>
    <col min="2" max="2" width="72.85546875" style="18" customWidth="1"/>
    <col min="3" max="3" width="11.5703125" style="14" customWidth="1"/>
    <col min="4" max="4" width="21.85546875" style="19" customWidth="1"/>
    <col min="5" max="5" width="30.85546875" style="19" customWidth="1"/>
    <col min="6" max="6" width="28.7109375" style="19" customWidth="1"/>
    <col min="7" max="16384" width="8.85546875" style="18"/>
  </cols>
  <sheetData>
    <row r="1" spans="1:6" ht="15.75" x14ac:dyDescent="0.25">
      <c r="A1" s="81"/>
      <c r="B1" s="81"/>
      <c r="C1" s="106"/>
      <c r="D1" s="107"/>
      <c r="E1" s="222" t="s">
        <v>52</v>
      </c>
      <c r="F1" s="222"/>
    </row>
    <row r="2" spans="1:6" ht="18.75" x14ac:dyDescent="0.3">
      <c r="A2" s="226" t="s">
        <v>51</v>
      </c>
      <c r="B2" s="226"/>
      <c r="C2" s="226"/>
      <c r="D2" s="226"/>
      <c r="E2" s="226"/>
      <c r="F2" s="226"/>
    </row>
    <row r="3" spans="1:6" ht="46.5" customHeight="1" x14ac:dyDescent="0.3">
      <c r="A3" s="227" t="s">
        <v>115</v>
      </c>
      <c r="B3" s="227"/>
      <c r="C3" s="227"/>
      <c r="D3" s="227"/>
      <c r="E3" s="227"/>
      <c r="F3" s="227"/>
    </row>
    <row r="4" spans="1:6" ht="19.5" thickBot="1" x14ac:dyDescent="0.35">
      <c r="A4" s="84"/>
      <c r="B4" s="84"/>
      <c r="C4" s="85"/>
      <c r="D4" s="108"/>
      <c r="E4" s="108"/>
      <c r="F4" s="108"/>
    </row>
    <row r="5" spans="1:6" ht="125.25" customHeight="1" x14ac:dyDescent="0.2">
      <c r="A5" s="89" t="s">
        <v>49</v>
      </c>
      <c r="B5" s="25" t="s">
        <v>32</v>
      </c>
      <c r="C5" s="25" t="s">
        <v>72</v>
      </c>
      <c r="D5" s="25" t="s">
        <v>56</v>
      </c>
      <c r="E5" s="25" t="s">
        <v>47</v>
      </c>
      <c r="F5" s="90" t="s">
        <v>48</v>
      </c>
    </row>
    <row r="6" spans="1:6" ht="19.5" thickBot="1" x14ac:dyDescent="0.25">
      <c r="A6" s="98">
        <v>1</v>
      </c>
      <c r="B6" s="99">
        <v>2</v>
      </c>
      <c r="C6" s="109">
        <v>3</v>
      </c>
      <c r="D6" s="99">
        <v>4</v>
      </c>
      <c r="E6" s="99">
        <v>5</v>
      </c>
      <c r="F6" s="100">
        <v>6</v>
      </c>
    </row>
    <row r="7" spans="1:6" ht="18.75" x14ac:dyDescent="0.2">
      <c r="A7" s="223" t="s">
        <v>33</v>
      </c>
      <c r="B7" s="224"/>
      <c r="C7" s="224"/>
      <c r="D7" s="224"/>
      <c r="E7" s="224"/>
      <c r="F7" s="225"/>
    </row>
    <row r="8" spans="1:6" ht="92.25" customHeight="1" x14ac:dyDescent="0.2">
      <c r="A8" s="91" t="s">
        <v>1</v>
      </c>
      <c r="B8" s="87" t="s">
        <v>34</v>
      </c>
      <c r="C8" s="88">
        <v>5</v>
      </c>
      <c r="D8" s="86"/>
      <c r="E8" s="86" t="s">
        <v>73</v>
      </c>
      <c r="F8" s="92"/>
    </row>
    <row r="9" spans="1:6" ht="56.25" x14ac:dyDescent="0.2">
      <c r="A9" s="91" t="s">
        <v>2</v>
      </c>
      <c r="B9" s="87" t="s">
        <v>85</v>
      </c>
      <c r="C9" s="88">
        <v>3.3</v>
      </c>
      <c r="D9" s="86" t="s">
        <v>57</v>
      </c>
      <c r="E9" s="86" t="s">
        <v>76</v>
      </c>
      <c r="F9" s="92"/>
    </row>
    <row r="10" spans="1:6" ht="93.75" x14ac:dyDescent="0.2">
      <c r="A10" s="91" t="s">
        <v>3</v>
      </c>
      <c r="B10" s="87" t="s">
        <v>35</v>
      </c>
      <c r="C10" s="88">
        <v>0</v>
      </c>
      <c r="D10" s="86"/>
      <c r="E10" s="86"/>
      <c r="F10" s="92" t="s">
        <v>73</v>
      </c>
    </row>
    <row r="11" spans="1:6" ht="87.75" customHeight="1" x14ac:dyDescent="0.2">
      <c r="A11" s="91" t="s">
        <v>4</v>
      </c>
      <c r="B11" s="87" t="s">
        <v>86</v>
      </c>
      <c r="C11" s="88">
        <v>5</v>
      </c>
      <c r="D11" s="86"/>
      <c r="E11" s="86" t="s">
        <v>73</v>
      </c>
      <c r="F11" s="92"/>
    </row>
    <row r="12" spans="1:6" ht="87.75" customHeight="1" x14ac:dyDescent="0.2">
      <c r="A12" s="91" t="s">
        <v>37</v>
      </c>
      <c r="B12" s="87" t="s">
        <v>50</v>
      </c>
      <c r="C12" s="88">
        <v>3.7</v>
      </c>
      <c r="D12" s="86" t="s">
        <v>67</v>
      </c>
      <c r="E12" s="86" t="s">
        <v>87</v>
      </c>
      <c r="F12" s="92"/>
    </row>
    <row r="13" spans="1:6" ht="18.75" x14ac:dyDescent="0.2">
      <c r="A13" s="215" t="s">
        <v>36</v>
      </c>
      <c r="B13" s="216"/>
      <c r="C13" s="216"/>
      <c r="D13" s="216"/>
      <c r="E13" s="216"/>
      <c r="F13" s="217"/>
    </row>
    <row r="14" spans="1:6" ht="168" customHeight="1" x14ac:dyDescent="0.2">
      <c r="A14" s="91" t="s">
        <v>7</v>
      </c>
      <c r="B14" s="87" t="s">
        <v>88</v>
      </c>
      <c r="C14" s="88">
        <v>0</v>
      </c>
      <c r="D14" s="86"/>
      <c r="E14" s="86"/>
      <c r="F14" s="92" t="s">
        <v>74</v>
      </c>
    </row>
    <row r="15" spans="1:6" ht="145.5" customHeight="1" x14ac:dyDescent="0.2">
      <c r="A15" s="91" t="s">
        <v>8</v>
      </c>
      <c r="B15" s="87" t="s">
        <v>89</v>
      </c>
      <c r="C15" s="88">
        <v>0</v>
      </c>
      <c r="D15" s="86"/>
      <c r="E15" s="86"/>
      <c r="F15" s="92" t="s">
        <v>74</v>
      </c>
    </row>
    <row r="16" spans="1:6" ht="93.75" x14ac:dyDescent="0.2">
      <c r="A16" s="91" t="s">
        <v>38</v>
      </c>
      <c r="B16" s="87" t="s">
        <v>90</v>
      </c>
      <c r="C16" s="88">
        <v>5</v>
      </c>
      <c r="D16" s="86"/>
      <c r="E16" s="92" t="s">
        <v>74</v>
      </c>
      <c r="F16" s="92"/>
    </row>
    <row r="17" spans="1:6" ht="82.5" customHeight="1" x14ac:dyDescent="0.2">
      <c r="A17" s="91" t="s">
        <v>39</v>
      </c>
      <c r="B17" s="87" t="s">
        <v>91</v>
      </c>
      <c r="C17" s="88">
        <v>5</v>
      </c>
      <c r="D17" s="86"/>
      <c r="E17" s="86" t="s">
        <v>75</v>
      </c>
      <c r="F17" s="92"/>
    </row>
    <row r="18" spans="1:6" ht="93.75" customHeight="1" x14ac:dyDescent="0.2">
      <c r="A18" s="91" t="s">
        <v>11</v>
      </c>
      <c r="B18" s="87" t="s">
        <v>92</v>
      </c>
      <c r="C18" s="88">
        <v>1</v>
      </c>
      <c r="D18" s="92" t="s">
        <v>75</v>
      </c>
      <c r="E18" s="86"/>
      <c r="F18" s="92"/>
    </row>
    <row r="19" spans="1:6" ht="90" customHeight="1" x14ac:dyDescent="0.2">
      <c r="A19" s="91" t="s">
        <v>28</v>
      </c>
      <c r="B19" s="87" t="s">
        <v>93</v>
      </c>
      <c r="C19" s="88">
        <v>5</v>
      </c>
      <c r="D19" s="86"/>
      <c r="E19" s="86" t="s">
        <v>77</v>
      </c>
      <c r="F19" s="92"/>
    </row>
    <row r="20" spans="1:6" ht="90" customHeight="1" x14ac:dyDescent="0.2">
      <c r="A20" s="91" t="s">
        <v>12</v>
      </c>
      <c r="B20" s="87" t="s">
        <v>94</v>
      </c>
      <c r="C20" s="88">
        <v>5</v>
      </c>
      <c r="D20" s="86"/>
      <c r="E20" s="86" t="s">
        <v>77</v>
      </c>
      <c r="F20" s="92"/>
    </row>
    <row r="21" spans="1:6" ht="18.75" x14ac:dyDescent="0.2">
      <c r="A21" s="215" t="s">
        <v>95</v>
      </c>
      <c r="B21" s="216"/>
      <c r="C21" s="216"/>
      <c r="D21" s="216"/>
      <c r="E21" s="216"/>
      <c r="F21" s="217"/>
    </row>
    <row r="22" spans="1:6" ht="82.5" customHeight="1" x14ac:dyDescent="0.2">
      <c r="A22" s="91" t="s">
        <v>13</v>
      </c>
      <c r="B22" s="87" t="s">
        <v>96</v>
      </c>
      <c r="C22" s="88">
        <v>5</v>
      </c>
      <c r="D22" s="86"/>
      <c r="E22" s="86" t="s">
        <v>75</v>
      </c>
      <c r="F22" s="92"/>
    </row>
    <row r="23" spans="1:6" ht="81.75" customHeight="1" x14ac:dyDescent="0.2">
      <c r="A23" s="91" t="s">
        <v>14</v>
      </c>
      <c r="B23" s="87" t="s">
        <v>97</v>
      </c>
      <c r="C23" s="88">
        <v>5</v>
      </c>
      <c r="D23" s="86"/>
      <c r="E23" s="86" t="s">
        <v>77</v>
      </c>
      <c r="F23" s="92"/>
    </row>
    <row r="24" spans="1:6" ht="88.5" customHeight="1" x14ac:dyDescent="0.2">
      <c r="A24" s="91" t="s">
        <v>15</v>
      </c>
      <c r="B24" s="87" t="s">
        <v>98</v>
      </c>
      <c r="C24" s="88">
        <v>5</v>
      </c>
      <c r="D24" s="86" t="s">
        <v>6</v>
      </c>
      <c r="E24" s="86" t="s">
        <v>75</v>
      </c>
      <c r="F24" s="92"/>
    </row>
    <row r="25" spans="1:6" ht="18.75" x14ac:dyDescent="0.2">
      <c r="A25" s="215" t="s">
        <v>99</v>
      </c>
      <c r="B25" s="216"/>
      <c r="C25" s="216"/>
      <c r="D25" s="216"/>
      <c r="E25" s="216"/>
      <c r="F25" s="217"/>
    </row>
    <row r="26" spans="1:6" ht="91.5" customHeight="1" x14ac:dyDescent="0.2">
      <c r="A26" s="91" t="s">
        <v>16</v>
      </c>
      <c r="B26" s="87" t="s">
        <v>146</v>
      </c>
      <c r="C26" s="88">
        <v>0</v>
      </c>
      <c r="D26" s="86"/>
      <c r="E26" s="86"/>
      <c r="F26" s="86" t="s">
        <v>75</v>
      </c>
    </row>
    <row r="27" spans="1:6" ht="82.5" customHeight="1" x14ac:dyDescent="0.2">
      <c r="A27" s="91" t="s">
        <v>17</v>
      </c>
      <c r="B27" s="87" t="s">
        <v>101</v>
      </c>
      <c r="C27" s="88">
        <v>0</v>
      </c>
      <c r="D27" s="86"/>
      <c r="E27" s="86"/>
      <c r="F27" s="86" t="s">
        <v>75</v>
      </c>
    </row>
    <row r="28" spans="1:6" ht="82.5" customHeight="1" x14ac:dyDescent="0.2">
      <c r="A28" s="91" t="s">
        <v>18</v>
      </c>
      <c r="B28" s="87" t="s">
        <v>102</v>
      </c>
      <c r="C28" s="88">
        <v>0</v>
      </c>
      <c r="D28" s="86"/>
      <c r="E28" s="86"/>
      <c r="F28" s="86" t="s">
        <v>75</v>
      </c>
    </row>
    <row r="29" spans="1:6" ht="82.5" customHeight="1" x14ac:dyDescent="0.2">
      <c r="A29" s="91" t="s">
        <v>19</v>
      </c>
      <c r="B29" s="87" t="s">
        <v>103</v>
      </c>
      <c r="C29" s="88">
        <v>5</v>
      </c>
      <c r="D29" s="86"/>
      <c r="E29" s="86" t="s">
        <v>75</v>
      </c>
      <c r="F29" s="86"/>
    </row>
    <row r="30" spans="1:6" ht="82.5" customHeight="1" x14ac:dyDescent="0.2">
      <c r="A30" s="91" t="s">
        <v>20</v>
      </c>
      <c r="B30" s="87" t="s">
        <v>104</v>
      </c>
      <c r="C30" s="88">
        <v>5</v>
      </c>
      <c r="D30" s="86"/>
      <c r="E30" s="86" t="s">
        <v>75</v>
      </c>
      <c r="F30" s="162"/>
    </row>
    <row r="31" spans="1:6" ht="18.75" x14ac:dyDescent="0.2">
      <c r="A31" s="215" t="s">
        <v>105</v>
      </c>
      <c r="B31" s="216"/>
      <c r="C31" s="216"/>
      <c r="D31" s="216"/>
      <c r="E31" s="216"/>
      <c r="F31" s="217"/>
    </row>
    <row r="32" spans="1:6" ht="97.5" customHeight="1" x14ac:dyDescent="0.2">
      <c r="A32" s="91" t="s">
        <v>21</v>
      </c>
      <c r="B32" s="87" t="s">
        <v>106</v>
      </c>
      <c r="C32" s="88">
        <v>3.3</v>
      </c>
      <c r="D32" s="86" t="s">
        <v>57</v>
      </c>
      <c r="E32" s="86" t="s">
        <v>107</v>
      </c>
      <c r="F32" s="86"/>
    </row>
    <row r="33" spans="1:6" ht="84" customHeight="1" x14ac:dyDescent="0.2">
      <c r="A33" s="91" t="s">
        <v>108</v>
      </c>
      <c r="B33" s="87" t="s">
        <v>109</v>
      </c>
      <c r="C33" s="88">
        <v>4.7</v>
      </c>
      <c r="D33" s="86"/>
      <c r="E33" s="86" t="s">
        <v>75</v>
      </c>
      <c r="F33" s="92"/>
    </row>
    <row r="34" spans="1:6" ht="75.75" customHeight="1" x14ac:dyDescent="0.2">
      <c r="A34" s="91" t="s">
        <v>110</v>
      </c>
      <c r="B34" s="87" t="s">
        <v>111</v>
      </c>
      <c r="C34" s="88">
        <v>5</v>
      </c>
      <c r="D34" s="86"/>
      <c r="E34" s="86" t="s">
        <v>75</v>
      </c>
      <c r="F34" s="92"/>
    </row>
    <row r="35" spans="1:6" ht="18.75" x14ac:dyDescent="0.2">
      <c r="A35" s="215" t="s">
        <v>112</v>
      </c>
      <c r="B35" s="216"/>
      <c r="C35" s="216"/>
      <c r="D35" s="216"/>
      <c r="E35" s="216"/>
      <c r="F35" s="217"/>
    </row>
    <row r="36" spans="1:6" ht="87.75" customHeight="1" thickBot="1" x14ac:dyDescent="0.25">
      <c r="A36" s="93" t="s">
        <v>113</v>
      </c>
      <c r="B36" s="94" t="s">
        <v>114</v>
      </c>
      <c r="C36" s="95">
        <v>5</v>
      </c>
      <c r="D36" s="96"/>
      <c r="E36" s="86" t="s">
        <v>75</v>
      </c>
      <c r="F36" s="97"/>
    </row>
    <row r="37" spans="1:6" ht="18.75" x14ac:dyDescent="0.3">
      <c r="A37" s="82"/>
      <c r="B37" s="103"/>
      <c r="C37" s="104"/>
      <c r="D37" s="105"/>
      <c r="E37" s="105"/>
      <c r="F37" s="105"/>
    </row>
  </sheetData>
  <mergeCells count="9">
    <mergeCell ref="E1:F1"/>
    <mergeCell ref="A35:F35"/>
    <mergeCell ref="A31:F31"/>
    <mergeCell ref="A25:F25"/>
    <mergeCell ref="A21:F21"/>
    <mergeCell ref="A7:F7"/>
    <mergeCell ref="A13:F13"/>
    <mergeCell ref="A2:F2"/>
    <mergeCell ref="A3:F3"/>
  </mergeCells>
  <phoneticPr fontId="2" type="noConversion"/>
  <pageMargins left="1.1811023622047245" right="0.39370078740157483" top="0.78740157480314965" bottom="0.78740157480314965" header="0" footer="0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11"/>
  <sheetViews>
    <sheetView zoomScaleNormal="100" workbookViewId="0">
      <selection activeCell="C11" sqref="C11"/>
    </sheetView>
  </sheetViews>
  <sheetFormatPr defaultRowHeight="12.75" x14ac:dyDescent="0.2"/>
  <cols>
    <col min="1" max="1" width="9.140625" style="3" customWidth="1"/>
    <col min="2" max="2" width="55.140625" style="3" customWidth="1"/>
    <col min="3" max="3" width="19.5703125" style="3" customWidth="1"/>
    <col min="4" max="4" width="21.140625" style="3" customWidth="1"/>
    <col min="5" max="5" width="23.5703125" style="3" customWidth="1"/>
  </cols>
  <sheetData>
    <row r="1" spans="1:5" ht="18.75" x14ac:dyDescent="0.2">
      <c r="A1" s="26"/>
      <c r="B1" s="26"/>
      <c r="C1" s="26"/>
      <c r="D1" s="26"/>
      <c r="E1" s="27" t="s">
        <v>53</v>
      </c>
    </row>
    <row r="2" spans="1:5" ht="18.75" x14ac:dyDescent="0.2">
      <c r="A2" s="26"/>
      <c r="B2" s="26"/>
      <c r="C2" s="26"/>
      <c r="D2" s="26"/>
      <c r="E2" s="26"/>
    </row>
    <row r="3" spans="1:5" ht="18.75" x14ac:dyDescent="0.2">
      <c r="A3" s="230" t="s">
        <v>45</v>
      </c>
      <c r="B3" s="230"/>
      <c r="C3" s="230"/>
      <c r="D3" s="230"/>
      <c r="E3" s="230"/>
    </row>
    <row r="4" spans="1:5" ht="18.75" x14ac:dyDescent="0.2">
      <c r="A4" s="230" t="s">
        <v>46</v>
      </c>
      <c r="B4" s="230"/>
      <c r="C4" s="230"/>
      <c r="D4" s="230"/>
      <c r="E4" s="230"/>
    </row>
    <row r="5" spans="1:5" ht="18.75" x14ac:dyDescent="0.2">
      <c r="A5" s="230" t="s">
        <v>78</v>
      </c>
      <c r="B5" s="230"/>
      <c r="C5" s="230"/>
      <c r="D5" s="230"/>
      <c r="E5" s="230"/>
    </row>
    <row r="6" spans="1:5" ht="19.5" thickBot="1" x14ac:dyDescent="0.25">
      <c r="A6" s="26"/>
      <c r="B6" s="26"/>
      <c r="C6" s="26"/>
      <c r="D6" s="26"/>
      <c r="E6" s="26"/>
    </row>
    <row r="7" spans="1:5" ht="93.75" x14ac:dyDescent="0.2">
      <c r="A7" s="23" t="s">
        <v>43</v>
      </c>
      <c r="B7" s="24" t="s">
        <v>40</v>
      </c>
      <c r="C7" s="24" t="s">
        <v>66</v>
      </c>
      <c r="D7" s="24" t="s">
        <v>41</v>
      </c>
      <c r="E7" s="28" t="s">
        <v>42</v>
      </c>
    </row>
    <row r="8" spans="1:5" ht="19.5" thickBot="1" x14ac:dyDescent="0.25">
      <c r="A8" s="37">
        <v>1</v>
      </c>
      <c r="B8" s="32">
        <v>2</v>
      </c>
      <c r="C8" s="32">
        <v>3</v>
      </c>
      <c r="D8" s="32">
        <v>4</v>
      </c>
      <c r="E8" s="33">
        <v>5</v>
      </c>
    </row>
    <row r="9" spans="1:5" ht="37.5" x14ac:dyDescent="0.2">
      <c r="A9" s="34">
        <v>1</v>
      </c>
      <c r="B9" s="38" t="s">
        <v>79</v>
      </c>
      <c r="C9" s="35">
        <v>4.63</v>
      </c>
      <c r="D9" s="21">
        <v>111</v>
      </c>
      <c r="E9" s="36">
        <v>120</v>
      </c>
    </row>
    <row r="10" spans="1:5" ht="37.5" x14ac:dyDescent="0.2">
      <c r="A10" s="29">
        <v>2</v>
      </c>
      <c r="B10" s="11" t="s">
        <v>80</v>
      </c>
      <c r="C10" s="15">
        <v>3.88</v>
      </c>
      <c r="D10" s="6">
        <v>93</v>
      </c>
      <c r="E10" s="30">
        <v>120</v>
      </c>
    </row>
    <row r="11" spans="1:5" ht="56.25" customHeight="1" thickBot="1" x14ac:dyDescent="0.25">
      <c r="A11" s="228" t="s">
        <v>44</v>
      </c>
      <c r="B11" s="229"/>
      <c r="C11" s="31">
        <f>(C9+C10)/2</f>
        <v>4.2549999999999999</v>
      </c>
      <c r="D11" s="32" t="s">
        <v>54</v>
      </c>
      <c r="E11" s="33" t="s">
        <v>54</v>
      </c>
    </row>
  </sheetData>
  <mergeCells count="4">
    <mergeCell ref="A11:B11"/>
    <mergeCell ref="A3:E3"/>
    <mergeCell ref="A4:E4"/>
    <mergeCell ref="A5:E5"/>
  </mergeCells>
  <phoneticPr fontId="2" type="noConversion"/>
  <pageMargins left="0.78740157480314965" right="0.39370078740157483" top="1.1811023622047245" bottom="0.7874015748031496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12"/>
  <sheetViews>
    <sheetView zoomScaleNormal="100" workbookViewId="0">
      <selection activeCell="E12" sqref="E12"/>
    </sheetView>
  </sheetViews>
  <sheetFormatPr defaultRowHeight="12.75" x14ac:dyDescent="0.2"/>
  <cols>
    <col min="1" max="1" width="9.140625" style="3" customWidth="1"/>
    <col min="2" max="2" width="41" style="3" customWidth="1"/>
    <col min="3" max="3" width="19.5703125" style="3" customWidth="1"/>
    <col min="4" max="4" width="21.140625" style="3" customWidth="1"/>
    <col min="5" max="5" width="23.5703125" style="3" customWidth="1"/>
  </cols>
  <sheetData>
    <row r="1" spans="1:5" ht="18.75" x14ac:dyDescent="0.2">
      <c r="A1" s="26"/>
      <c r="B1" s="26"/>
      <c r="C1" s="26"/>
      <c r="D1" s="26"/>
      <c r="E1" s="27" t="s">
        <v>53</v>
      </c>
    </row>
    <row r="2" spans="1:5" ht="18.75" x14ac:dyDescent="0.2">
      <c r="A2" s="26"/>
      <c r="B2" s="26"/>
      <c r="C2" s="26"/>
      <c r="D2" s="26"/>
      <c r="E2" s="26"/>
    </row>
    <row r="3" spans="1:5" ht="18.75" x14ac:dyDescent="0.2">
      <c r="A3" s="230" t="s">
        <v>45</v>
      </c>
      <c r="B3" s="230"/>
      <c r="C3" s="230"/>
      <c r="D3" s="230"/>
      <c r="E3" s="230"/>
    </row>
    <row r="4" spans="1:5" ht="18.75" x14ac:dyDescent="0.2">
      <c r="A4" s="230" t="s">
        <v>46</v>
      </c>
      <c r="B4" s="230"/>
      <c r="C4" s="230"/>
      <c r="D4" s="230"/>
      <c r="E4" s="230"/>
    </row>
    <row r="5" spans="1:5" ht="18.75" x14ac:dyDescent="0.2">
      <c r="A5" s="230" t="s">
        <v>81</v>
      </c>
      <c r="B5" s="230"/>
      <c r="C5" s="230"/>
      <c r="D5" s="230"/>
      <c r="E5" s="230"/>
    </row>
    <row r="6" spans="1:5" ht="19.5" thickBot="1" x14ac:dyDescent="0.25">
      <c r="A6" s="26"/>
      <c r="B6" s="26"/>
      <c r="C6" s="26"/>
      <c r="D6" s="26"/>
      <c r="E6" s="26"/>
    </row>
    <row r="7" spans="1:5" ht="93.75" x14ac:dyDescent="0.2">
      <c r="A7" s="23" t="s">
        <v>43</v>
      </c>
      <c r="B7" s="24" t="s">
        <v>40</v>
      </c>
      <c r="C7" s="24" t="s">
        <v>66</v>
      </c>
      <c r="D7" s="24" t="s">
        <v>41</v>
      </c>
      <c r="E7" s="28" t="s">
        <v>42</v>
      </c>
    </row>
    <row r="8" spans="1:5" ht="19.5" thickBot="1" x14ac:dyDescent="0.25">
      <c r="A8" s="37">
        <v>1</v>
      </c>
      <c r="B8" s="32">
        <v>2</v>
      </c>
      <c r="C8" s="32">
        <v>3</v>
      </c>
      <c r="D8" s="32">
        <v>4</v>
      </c>
      <c r="E8" s="33">
        <v>5</v>
      </c>
    </row>
    <row r="9" spans="1:5" ht="56.25" x14ac:dyDescent="0.2">
      <c r="A9" s="41" t="s">
        <v>58</v>
      </c>
      <c r="B9" s="38" t="s">
        <v>82</v>
      </c>
      <c r="C9" s="35">
        <v>4.67</v>
      </c>
      <c r="D9" s="21">
        <v>76</v>
      </c>
      <c r="E9" s="36">
        <v>90</v>
      </c>
    </row>
    <row r="10" spans="1:5" ht="75" x14ac:dyDescent="0.2">
      <c r="A10" s="29" t="s">
        <v>59</v>
      </c>
      <c r="B10" s="11" t="s">
        <v>83</v>
      </c>
      <c r="C10" s="15">
        <v>4.6100000000000003</v>
      </c>
      <c r="D10" s="6">
        <v>83</v>
      </c>
      <c r="E10" s="30">
        <v>90</v>
      </c>
    </row>
    <row r="11" spans="1:5" ht="57" thickBot="1" x14ac:dyDescent="0.25">
      <c r="A11" s="39" t="s">
        <v>60</v>
      </c>
      <c r="B11" s="42" t="s">
        <v>84</v>
      </c>
      <c r="C11" s="43">
        <v>4.22</v>
      </c>
      <c r="D11" s="20">
        <v>84</v>
      </c>
      <c r="E11" s="40">
        <v>90</v>
      </c>
    </row>
    <row r="12" spans="1:5" ht="41.25" customHeight="1" thickBot="1" x14ac:dyDescent="0.25">
      <c r="A12" s="231" t="s">
        <v>44</v>
      </c>
      <c r="B12" s="232"/>
      <c r="C12" s="44">
        <f>(C10+C11+C9)/3</f>
        <v>4.5</v>
      </c>
      <c r="D12" s="45" t="s">
        <v>54</v>
      </c>
      <c r="E12" s="46" t="s">
        <v>54</v>
      </c>
    </row>
  </sheetData>
  <mergeCells count="4">
    <mergeCell ref="A12:B12"/>
    <mergeCell ref="A3:E3"/>
    <mergeCell ref="A4:E4"/>
    <mergeCell ref="A5:E5"/>
  </mergeCells>
  <phoneticPr fontId="2" type="noConversion"/>
  <pageMargins left="0.78740157480314965" right="0.39370078740157483" top="1.181102362204724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пер показ, им п уч</vt:lpstr>
      <vt:lpstr>пер показ,не им п уч </vt:lpstr>
      <vt:lpstr>Расч макс оц</vt:lpstr>
      <vt:lpstr>рез анал, им подв</vt:lpstr>
      <vt:lpstr>рез анал,не им подв </vt:lpstr>
      <vt:lpstr>Свод рейтинг,им подв</vt:lpstr>
      <vt:lpstr>Свод рейтинг, не им подв</vt:lpstr>
      <vt:lpstr>'пер показ, им п уч'!Заголовки_для_печати</vt:lpstr>
      <vt:lpstr>'пер показ,не им п уч '!Заголовки_для_печати</vt:lpstr>
      <vt:lpstr>'Расч макс оц'!Заголовки_для_печати</vt:lpstr>
      <vt:lpstr>'рез анал, им подв'!Заголовки_для_печати</vt:lpstr>
      <vt:lpstr>'рез анал,не им подв '!Заголовки_для_печати</vt:lpstr>
      <vt:lpstr>'пер показ, им п уч'!Область_печати</vt:lpstr>
      <vt:lpstr>'пер показ,не им п уч '!Область_печати</vt:lpstr>
      <vt:lpstr>'Расч макс оц'!Область_печати</vt:lpstr>
      <vt:lpstr>'Свод рейтинг, не им подв'!Область_печати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Uljakova_E</dc:creator>
  <cp:lastModifiedBy>RePack by Diakov</cp:lastModifiedBy>
  <cp:lastPrinted>2024-07-24T06:59:04Z</cp:lastPrinted>
  <dcterms:created xsi:type="dcterms:W3CDTF">2011-08-18T09:54:55Z</dcterms:created>
  <dcterms:modified xsi:type="dcterms:W3CDTF">2026-04-03T11:17:47Z</dcterms:modified>
</cp:coreProperties>
</file>