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Материалы для сайта\.Совет Народных Депутатов\Решения на сайт\Решения на сайт от 24.06.2026\Реш. № 43-10 Исп. бюджета\"/>
    </mc:Choice>
  </mc:AlternateContent>
  <bookViews>
    <workbookView xWindow="0" yWindow="0" windowWidth="38400" windowHeight="16380"/>
  </bookViews>
  <sheets>
    <sheet name="Документ" sheetId="2" r:id="rId1"/>
  </sheets>
  <definedNames>
    <definedName name="_xlnm.Print_Titles" localSheetId="0">Документ!$14:$14</definedName>
    <definedName name="_xlnm.Print_Area" localSheetId="0">Документ!$A$1:$O$73</definedName>
  </definedNames>
  <calcPr calcId="162913" calcOnSave="0"/>
</workbook>
</file>

<file path=xl/calcChain.xml><?xml version="1.0" encoding="utf-8"?>
<calcChain xmlns="http://schemas.openxmlformats.org/spreadsheetml/2006/main">
  <c r="H39" i="2" l="1"/>
  <c r="I39" i="2"/>
  <c r="J39" i="2"/>
  <c r="K39" i="2"/>
  <c r="L39" i="2"/>
  <c r="M39" i="2"/>
  <c r="N39" i="2"/>
  <c r="G39" i="2"/>
  <c r="N29" i="2"/>
  <c r="G29" i="2"/>
  <c r="H46" i="2" l="1"/>
  <c r="I46" i="2"/>
  <c r="J46" i="2"/>
  <c r="K46" i="2"/>
  <c r="L46" i="2"/>
  <c r="M46" i="2"/>
  <c r="N46" i="2"/>
  <c r="G46" i="2"/>
  <c r="H15" i="2"/>
  <c r="I15" i="2"/>
  <c r="J15" i="2"/>
  <c r="K15" i="2"/>
  <c r="L15" i="2"/>
  <c r="M15" i="2"/>
  <c r="N15" i="2"/>
  <c r="O15" i="2"/>
  <c r="G15" i="2"/>
  <c r="H29" i="2" l="1"/>
  <c r="H71" i="2" s="1"/>
  <c r="I29" i="2"/>
  <c r="I71" i="2" s="1"/>
  <c r="J29" i="2"/>
  <c r="J71" i="2" s="1"/>
  <c r="K29" i="2"/>
  <c r="K71" i="2" s="1"/>
  <c r="L29" i="2"/>
  <c r="L71" i="2" s="1"/>
  <c r="M29" i="2"/>
  <c r="M71" i="2" s="1"/>
  <c r="N24" i="2" l="1"/>
  <c r="G24" i="2"/>
  <c r="N53" i="2" l="1"/>
  <c r="N64" i="2" l="1"/>
  <c r="G64" i="2"/>
  <c r="N56" i="2"/>
  <c r="N61" i="2"/>
  <c r="G68" i="2" l="1"/>
  <c r="G66" i="2"/>
  <c r="G61" i="2"/>
  <c r="G56" i="2"/>
  <c r="G53" i="2"/>
  <c r="G44" i="2"/>
  <c r="N68" i="2"/>
  <c r="N66" i="2"/>
  <c r="N44" i="2"/>
  <c r="N71" i="2" s="1"/>
  <c r="G71" i="2" l="1"/>
</calcChain>
</file>

<file path=xl/sharedStrings.xml><?xml version="1.0" encoding="utf-8"?>
<sst xmlns="http://schemas.openxmlformats.org/spreadsheetml/2006/main" count="132" uniqueCount="122">
  <si>
    <t>Разд.</t>
  </si>
  <si>
    <t/>
  </si>
  <si>
    <t xml:space="preserve">  ОБЩЕГОСУДАРСТВЕННЫЕ ВОПРОСЫ</t>
  </si>
  <si>
    <t>0100</t>
  </si>
  <si>
    <t xml:space="preserve">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</si>
  <si>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</si>
  <si>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 xml:space="preserve">  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</si>
  <si>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</si>
  <si>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 xml:space="preserve">    Судебная система</t>
  </si>
  <si>
    <t>0105</t>
  </si>
  <si>
    <t xml:space="preserve">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</si>
  <si>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</si>
  <si>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    Другие общегосударственные вопросы</t>
  </si>
  <si>
    <t>0113</t>
  </si>
  <si>
    <t xml:space="preserve">  НАЦИОНАЛЬНАЯ БЕЗОПАСНОСТЬ И ПРАВООХРАНИТЕЛЬНАЯ ДЕЯТЕЛЬНОСТЬ</t>
  </si>
  <si>
    <t>0300</t>
  </si>
  <si>
    <t>0309</t>
  </si>
  <si>
    <t>0314</t>
  </si>
  <si>
    <t xml:space="preserve">  НАЦИОНАЛЬНАЯ ЭКОНОМИКА</t>
  </si>
  <si>
    <t>0400</t>
  </si>
  <si>
    <t xml:space="preserve">    Сельское хозяйство и рыболовство</t>
  </si>
  <si>
    <t>0405</t>
  </si>
  <si>
    <t xml:space="preserve">    Транспорт</t>
  </si>
  <si>
    <t>0408</t>
  </si>
  <si>
    <t xml:space="preserve">    Дорожное хозяйство (дорожные фонды)</t>
  </si>
  <si>
    <t>0409</t>
  </si>
  <si>
    <t xml:space="preserve">    Другие вопросы в области национальной экономики</t>
  </si>
  <si>
    <t>0412</t>
  </si>
  <si>
    <t xml:space="preserve">  ЖИЛИЩНО-КОММУНАЛЬНОЕ ХОЗЯЙСТВО</t>
  </si>
  <si>
    <t>0500</t>
  </si>
  <si>
    <t xml:space="preserve">    Жилищное хозяйство</t>
  </si>
  <si>
    <t>0501</t>
  </si>
  <si>
    <t xml:space="preserve">    Коммунальное хозяйство</t>
  </si>
  <si>
    <t>0502</t>
  </si>
  <si>
    <t xml:space="preserve">    Другие вопросы в области жилищно-коммунального хозяйства</t>
  </si>
  <si>
    <t>0505</t>
  </si>
  <si>
    <t xml:space="preserve">  ОХРАНА ОКРУЖАЮЩЕЙ СРЕДЫ</t>
  </si>
  <si>
    <t>0600</t>
  </si>
  <si>
    <t xml:space="preserve">    Другие вопросы в области охраны окружающей среды</t>
  </si>
  <si>
    <t>0605</t>
  </si>
  <si>
    <t xml:space="preserve">  ОБРАЗОВАНИЕ</t>
  </si>
  <si>
    <t>0700</t>
  </si>
  <si>
    <t xml:space="preserve">    Дошкольное образование</t>
  </si>
  <si>
    <t>0701</t>
  </si>
  <si>
    <t xml:space="preserve">    Общее образование</t>
  </si>
  <si>
    <t>0702</t>
  </si>
  <si>
    <t>0703</t>
  </si>
  <si>
    <t>0707</t>
  </si>
  <si>
    <t xml:space="preserve">    Другие вопросы в области образования</t>
  </si>
  <si>
    <t>0709</t>
  </si>
  <si>
    <t xml:space="preserve">  КУЛЬТУРА, КИНЕМАТОГРАФИЯ</t>
  </si>
  <si>
    <t>0800</t>
  </si>
  <si>
    <t xml:space="preserve">    Культура</t>
  </si>
  <si>
    <t>0801</t>
  </si>
  <si>
    <t xml:space="preserve">    Другие вопоросы в области культуры, кинематографии</t>
  </si>
  <si>
    <t>0804</t>
  </si>
  <si>
    <t xml:space="preserve">  СОЦИАЛЬНАЯ ПОЛИТИКА</t>
  </si>
  <si>
    <t>1000</t>
  </si>
  <si>
    <t xml:space="preserve">    Пенсионное обеспечение</t>
  </si>
  <si>
    <t>1001</t>
  </si>
  <si>
    <t xml:space="preserve">    Социальное обеспечение населения</t>
  </si>
  <si>
    <t>1003</t>
  </si>
  <si>
    <t xml:space="preserve">    Охрана семьи и детства</t>
  </si>
  <si>
    <t>1004</t>
  </si>
  <si>
    <t xml:space="preserve">    Другие вопросы в области социальной политики</t>
  </si>
  <si>
    <t>1006</t>
  </si>
  <si>
    <t xml:space="preserve">  ФИЗИЧЕСКАЯ КУЛЬТУРА И СПОРТ</t>
  </si>
  <si>
    <t>1100</t>
  </si>
  <si>
    <t xml:space="preserve">    Физическая культура</t>
  </si>
  <si>
    <t>1101</t>
  </si>
  <si>
    <t>1300</t>
  </si>
  <si>
    <t>1301</t>
  </si>
  <si>
    <t>1400</t>
  </si>
  <si>
    <t xml:space="preserve">    Дотации на выравнивание бюджетной обеспеченности субъектов Российской Федерации и муниципальных образований</t>
  </si>
  <si>
    <t>1401</t>
  </si>
  <si>
    <t xml:space="preserve">    Прочие межбюджетные трансферты общего характера</t>
  </si>
  <si>
    <t>1403</t>
  </si>
  <si>
    <t xml:space="preserve">Всего расходов:   </t>
  </si>
  <si>
    <t xml:space="preserve">Заместитель начальника отдела  _______________Нефедова А.В.
</t>
  </si>
  <si>
    <t>Наименование</t>
  </si>
  <si>
    <t>(тыс.рублей)</t>
  </si>
  <si>
    <t xml:space="preserve">    Массовый спорт</t>
  </si>
  <si>
    <t xml:space="preserve">    Общеэкономические вопросы</t>
  </si>
  <si>
    <t xml:space="preserve">    Водное хозяйство</t>
  </si>
  <si>
    <t>0401</t>
  </si>
  <si>
    <t>0406</t>
  </si>
  <si>
    <t>0410</t>
  </si>
  <si>
    <t>Связь и информатика</t>
  </si>
  <si>
    <t>СРЕДСТВА МАССОВОЙ ИНФОРМАЦИИ</t>
  </si>
  <si>
    <t>Переодическая печать и издательства</t>
  </si>
  <si>
    <t>Органы юстиции</t>
  </si>
  <si>
    <t>0304</t>
  </si>
  <si>
    <t>Защита населения и территорий от черезвычайных ситуаций природного и техногенного характера, пожарная безопасность</t>
  </si>
  <si>
    <t>0310</t>
  </si>
  <si>
    <t>Приложение 3</t>
  </si>
  <si>
    <t xml:space="preserve"> ОБСЛУЖИВАНИЕ ГОСУДАРСТВЕННОГО (МУНИЦИПАЛЬНОГО) ДОЛГА</t>
  </si>
  <si>
    <t xml:space="preserve"> Обслуживание государственного (муниципального) внутреннего долга</t>
  </si>
  <si>
    <t xml:space="preserve">  МЕЖБЮДЖЕТНЫЕ ТРАНСФЕРТЫ ОБЩЕГО ХАРАКТЕРА БЮДЖЕТАМ БЮДЖЕТНОЙ СИСТЕМЫ РОССИЙСКОЙ ФЕДЕРАЦИИ</t>
  </si>
  <si>
    <t xml:space="preserve">     Дополнительное образование детей</t>
  </si>
  <si>
    <t xml:space="preserve">    Молодежная политика </t>
  </si>
  <si>
    <t xml:space="preserve">      Гражданская оборона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</si>
  <si>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</si>
  <si>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 xml:space="preserve">  Функционирование высшего должностного лица субъекта Российской Федерации и муниципального образования</t>
  </si>
  <si>
    <t>0102</t>
  </si>
  <si>
    <t>0705</t>
  </si>
  <si>
    <t xml:space="preserve">   Профессиональная подготовка, переподготовка и повышение квалификации</t>
  </si>
  <si>
    <t>план 2025 год</t>
  </si>
  <si>
    <t>исполнено кассовых назначений за 2025 год</t>
  </si>
  <si>
    <t xml:space="preserve">    НАЦИОНАЛЬНАЯ ОБОРОНА</t>
  </si>
  <si>
    <t xml:space="preserve">      Мобилизационная и вневойсковая подготовка</t>
  </si>
  <si>
    <t>0200</t>
  </si>
  <si>
    <t>0203</t>
  </si>
  <si>
    <t xml:space="preserve">      Топливно-энергетический комплекс</t>
  </si>
  <si>
    <t>0402</t>
  </si>
  <si>
    <t xml:space="preserve">      Лесное хозяйство</t>
  </si>
  <si>
    <t>0407</t>
  </si>
  <si>
    <t>0503</t>
  </si>
  <si>
    <t xml:space="preserve">      Благоустройство</t>
  </si>
  <si>
    <t>19506,31521</t>
  </si>
  <si>
    <t xml:space="preserve">Распределение бюджетных ассигнований по разделам, подразделам классификации расходов бюджета Собинского муниципального округа за 2025 год </t>
  </si>
  <si>
    <t>от 24.06.2026г. № 43/10</t>
  </si>
  <si>
    <t>к  решению Совета народных депутатов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</si>
</sst>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,##0.00000_р_._-;\-* #,##0.00000_р_._-;_-* &quot;-&quot;??_р_._-;_-@_-"/>
  </numFmts>
  <fonts count="15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Arial Cyr"/>
    </font>
    <font>
      <b/>
      <sz val="11"/>
      <name val="Arial Cyr"/>
    </font>
    <font>
      <b/>
      <sz val="11"/>
      <color rgb="FF000000"/>
      <name val="Arial Cyr"/>
    </font>
    <font>
      <b/>
      <sz val="12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1" fillId="0" borderId="1">
      <alignment horizontal="left" wrapText="1"/>
    </xf>
    <xf numFmtId="0" fontId="6" fillId="0" borderId="0"/>
    <xf numFmtId="0" fontId="6" fillId="0" borderId="0"/>
    <xf numFmtId="0" fontId="6" fillId="0" borderId="0"/>
    <xf numFmtId="0" fontId="4" fillId="0" borderId="1"/>
    <xf numFmtId="0" fontId="4" fillId="0" borderId="1"/>
    <xf numFmtId="0" fontId="5" fillId="4" borderId="1"/>
    <xf numFmtId="0" fontId="4" fillId="0" borderId="1"/>
    <xf numFmtId="0" fontId="5" fillId="0" borderId="1"/>
    <xf numFmtId="1" fontId="1" fillId="0" borderId="2">
      <alignment horizontal="left" vertical="top" wrapText="1" indent="2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  <xf numFmtId="164" fontId="6" fillId="0" borderId="0" applyFont="0" applyFill="0" applyBorder="0" applyAlignment="0" applyProtection="0"/>
  </cellStyleXfs>
  <cellXfs count="6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wrapText="1"/>
    </xf>
    <xf numFmtId="0" fontId="1" fillId="0" borderId="1" xfId="1">
      <alignment wrapText="1"/>
    </xf>
    <xf numFmtId="0" fontId="1" fillId="0" borderId="1" xfId="2" applyNumberFormat="1" applyProtection="1"/>
    <xf numFmtId="0" fontId="3" fillId="0" borderId="1" xfId="2" applyNumberFormat="1" applyFont="1" applyFill="1" applyProtection="1"/>
    <xf numFmtId="0" fontId="7" fillId="0" borderId="0" xfId="0" applyFont="1" applyFill="1" applyProtection="1">
      <protection locked="0"/>
    </xf>
    <xf numFmtId="0" fontId="10" fillId="0" borderId="2" xfId="6" applyNumberFormat="1" applyFont="1" applyProtection="1">
      <alignment vertical="top" wrapText="1"/>
    </xf>
    <xf numFmtId="1" fontId="8" fillId="0" borderId="2" xfId="7" applyNumberFormat="1" applyFont="1" applyProtection="1">
      <alignment horizontal="center" vertical="top" shrinkToFit="1"/>
    </xf>
    <xf numFmtId="1" fontId="8" fillId="0" borderId="2" xfId="7" applyFont="1" applyProtection="1">
      <alignment horizontal="center" vertical="top" shrinkToFit="1"/>
    </xf>
    <xf numFmtId="1" fontId="8" fillId="0" borderId="5" xfId="7" applyFont="1" applyBorder="1" applyProtection="1">
      <alignment horizontal="center" vertical="top" shrinkToFit="1"/>
    </xf>
    <xf numFmtId="165" fontId="10" fillId="0" borderId="4" xfId="25" applyNumberFormat="1" applyFont="1" applyBorder="1" applyProtection="1"/>
    <xf numFmtId="0" fontId="10" fillId="0" borderId="3" xfId="10" applyNumberFormat="1" applyFont="1" applyProtection="1">
      <alignment horizontal="right"/>
    </xf>
    <xf numFmtId="165" fontId="10" fillId="5" borderId="4" xfId="25" applyNumberFormat="1" applyFont="1" applyFill="1" applyBorder="1" applyProtection="1"/>
    <xf numFmtId="0" fontId="10" fillId="6" borderId="2" xfId="6" applyNumberFormat="1" applyFont="1" applyFill="1" applyProtection="1">
      <alignment vertical="top" wrapText="1"/>
    </xf>
    <xf numFmtId="1" fontId="8" fillId="6" borderId="2" xfId="7" applyNumberFormat="1" applyFont="1" applyFill="1" applyProtection="1">
      <alignment horizontal="center" vertical="top" shrinkToFit="1"/>
    </xf>
    <xf numFmtId="1" fontId="8" fillId="6" borderId="2" xfId="7" applyFont="1" applyFill="1" applyProtection="1">
      <alignment horizontal="center" vertical="top" shrinkToFit="1"/>
    </xf>
    <xf numFmtId="1" fontId="8" fillId="6" borderId="5" xfId="7" applyFont="1" applyFill="1" applyBorder="1" applyProtection="1">
      <alignment horizontal="center" vertical="top" shrinkToFit="1"/>
    </xf>
    <xf numFmtId="165" fontId="10" fillId="6" borderId="4" xfId="25" applyNumberFormat="1" applyFont="1" applyFill="1" applyBorder="1" applyProtection="1"/>
    <xf numFmtId="0" fontId="1" fillId="6" borderId="1" xfId="2" applyNumberFormat="1" applyFill="1" applyProtection="1"/>
    <xf numFmtId="0" fontId="0" fillId="6" borderId="0" xfId="0" applyFill="1" applyProtection="1">
      <protection locked="0"/>
    </xf>
    <xf numFmtId="49" fontId="10" fillId="5" borderId="4" xfId="25" applyNumberFormat="1" applyFont="1" applyFill="1" applyBorder="1" applyAlignment="1" applyProtection="1">
      <alignment horizontal="center"/>
    </xf>
    <xf numFmtId="165" fontId="10" fillId="0" borderId="4" xfId="25" applyNumberFormat="1" applyFont="1" applyFill="1" applyBorder="1" applyProtection="1"/>
    <xf numFmtId="165" fontId="13" fillId="5" borderId="4" xfId="25" applyNumberFormat="1" applyFont="1" applyFill="1" applyBorder="1" applyProtection="1"/>
    <xf numFmtId="0" fontId="11" fillId="6" borderId="4" xfId="13" applyNumberFormat="1" applyFont="1" applyFill="1" applyBorder="1" applyAlignment="1" applyProtection="1">
      <alignment vertical="top" wrapText="1"/>
    </xf>
    <xf numFmtId="0" fontId="10" fillId="0" borderId="6" xfId="6" applyNumberFormat="1" applyFont="1" applyBorder="1" applyProtection="1">
      <alignment vertical="top" wrapText="1"/>
    </xf>
    <xf numFmtId="1" fontId="8" fillId="0" borderId="6" xfId="7" applyNumberFormat="1" applyFont="1" applyBorder="1" applyProtection="1">
      <alignment horizontal="center" vertical="top" shrinkToFit="1"/>
    </xf>
    <xf numFmtId="1" fontId="8" fillId="0" borderId="6" xfId="7" applyFont="1" applyBorder="1" applyProtection="1">
      <alignment horizontal="center" vertical="top" shrinkToFit="1"/>
    </xf>
    <xf numFmtId="1" fontId="8" fillId="0" borderId="7" xfId="7" applyFont="1" applyBorder="1" applyProtection="1">
      <alignment horizontal="center" vertical="top" shrinkToFit="1"/>
    </xf>
    <xf numFmtId="165" fontId="10" fillId="5" borderId="8" xfId="25" applyNumberFormat="1" applyFont="1" applyFill="1" applyBorder="1" applyProtection="1"/>
    <xf numFmtId="165" fontId="10" fillId="0" borderId="8" xfId="25" applyNumberFormat="1" applyFont="1" applyBorder="1" applyProtection="1"/>
    <xf numFmtId="0" fontId="8" fillId="0" borderId="4" xfId="5" applyNumberFormat="1" applyFont="1" applyBorder="1" applyProtection="1">
      <alignment horizontal="center" vertical="center" wrapText="1"/>
    </xf>
    <xf numFmtId="0" fontId="9" fillId="0" borderId="4" xfId="5" applyNumberFormat="1" applyFont="1" applyFill="1" applyBorder="1" applyProtection="1">
      <alignment horizontal="center" vertical="center" wrapText="1"/>
    </xf>
    <xf numFmtId="0" fontId="10" fillId="6" borderId="4" xfId="6" applyNumberFormat="1" applyFont="1" applyFill="1" applyBorder="1" applyProtection="1">
      <alignment vertical="top" wrapText="1"/>
    </xf>
    <xf numFmtId="1" fontId="8" fillId="6" borderId="4" xfId="7" applyNumberFormat="1" applyFont="1" applyFill="1" applyBorder="1" applyProtection="1">
      <alignment horizontal="center" vertical="top" shrinkToFit="1"/>
    </xf>
    <xf numFmtId="1" fontId="8" fillId="6" borderId="4" xfId="7" applyFont="1" applyFill="1" applyBorder="1" applyProtection="1">
      <alignment horizontal="center" vertical="top" shrinkToFit="1"/>
    </xf>
    <xf numFmtId="0" fontId="10" fillId="0" borderId="4" xfId="6" applyNumberFormat="1" applyFont="1" applyFill="1" applyBorder="1" applyProtection="1">
      <alignment vertical="top" wrapText="1"/>
    </xf>
    <xf numFmtId="49" fontId="8" fillId="0" borderId="4" xfId="7" applyNumberFormat="1" applyFont="1" applyBorder="1" applyProtection="1">
      <alignment horizontal="center" vertical="top" shrinkToFit="1"/>
    </xf>
    <xf numFmtId="1" fontId="8" fillId="0" borderId="4" xfId="7" applyFont="1" applyFill="1" applyBorder="1" applyProtection="1">
      <alignment horizontal="center" vertical="top" shrinkToFit="1"/>
    </xf>
    <xf numFmtId="0" fontId="10" fillId="0" borderId="4" xfId="6" applyNumberFormat="1" applyFont="1" applyBorder="1" applyProtection="1">
      <alignment vertical="top" wrapText="1"/>
    </xf>
    <xf numFmtId="1" fontId="8" fillId="0" borderId="4" xfId="7" applyNumberFormat="1" applyFont="1" applyBorder="1" applyProtection="1">
      <alignment horizontal="center" vertical="top" shrinkToFit="1"/>
    </xf>
    <xf numFmtId="1" fontId="8" fillId="0" borderId="4" xfId="7" applyFont="1" applyBorder="1" applyProtection="1">
      <alignment horizontal="center" vertical="top" shrinkToFit="1"/>
    </xf>
    <xf numFmtId="1" fontId="8" fillId="5" borderId="4" xfId="7" applyNumberFormat="1" applyFont="1" applyFill="1" applyBorder="1" applyProtection="1">
      <alignment horizontal="center" vertical="top" shrinkToFit="1"/>
    </xf>
    <xf numFmtId="1" fontId="8" fillId="5" borderId="4" xfId="7" applyFont="1" applyFill="1" applyBorder="1" applyProtection="1">
      <alignment horizontal="center" vertical="top" shrinkToFit="1"/>
    </xf>
    <xf numFmtId="49" fontId="12" fillId="6" borderId="4" xfId="7" applyNumberFormat="1" applyFont="1" applyFill="1" applyBorder="1" applyProtection="1">
      <alignment horizontal="center" vertical="top" shrinkToFit="1"/>
    </xf>
    <xf numFmtId="1" fontId="12" fillId="6" borderId="4" xfId="7" applyFont="1" applyFill="1" applyBorder="1" applyProtection="1">
      <alignment horizontal="center" vertical="top" shrinkToFit="1"/>
    </xf>
    <xf numFmtId="0" fontId="11" fillId="0" borderId="4" xfId="13" applyNumberFormat="1" applyFont="1" applyBorder="1" applyAlignment="1" applyProtection="1">
      <alignment vertical="top" wrapText="1"/>
    </xf>
    <xf numFmtId="49" fontId="12" fillId="0" borderId="4" xfId="7" applyNumberFormat="1" applyFont="1" applyBorder="1" applyProtection="1">
      <alignment horizontal="center" vertical="top" shrinkToFit="1"/>
    </xf>
    <xf numFmtId="1" fontId="12" fillId="0" borderId="4" xfId="7" applyFont="1" applyBorder="1" applyProtection="1">
      <alignment horizontal="center" vertical="top" shrinkToFit="1"/>
    </xf>
    <xf numFmtId="0" fontId="10" fillId="5" borderId="4" xfId="6" applyNumberFormat="1" applyFont="1" applyFill="1" applyBorder="1" applyProtection="1">
      <alignment vertical="top" wrapText="1"/>
    </xf>
    <xf numFmtId="0" fontId="13" fillId="0" borderId="4" xfId="13" applyNumberFormat="1" applyFont="1" applyBorder="1" applyAlignment="1" applyProtection="1">
      <alignment vertical="top" wrapText="1"/>
    </xf>
    <xf numFmtId="0" fontId="1" fillId="0" borderId="1" xfId="13" applyNumberFormat="1" applyProtection="1">
      <alignment horizontal="left" wrapText="1"/>
    </xf>
    <xf numFmtId="0" fontId="1" fillId="0" borderId="1" xfId="13">
      <alignment horizontal="left" wrapText="1"/>
    </xf>
    <xf numFmtId="0" fontId="14" fillId="0" borderId="0" xfId="0" applyFont="1" applyFill="1" applyAlignment="1" applyProtection="1">
      <alignment horizontal="right"/>
      <protection locked="0"/>
    </xf>
    <xf numFmtId="0" fontId="14" fillId="5" borderId="0" xfId="0" applyFont="1" applyFill="1" applyAlignment="1" applyProtection="1">
      <alignment horizontal="right"/>
      <protection locked="0"/>
    </xf>
    <xf numFmtId="0" fontId="2" fillId="0" borderId="1" xfId="3" applyNumberFormat="1" applyAlignment="1" applyProtection="1">
      <alignment horizontal="center" vertical="top" wrapText="1"/>
    </xf>
    <xf numFmtId="0" fontId="2" fillId="0" borderId="1" xfId="3" applyAlignment="1" applyProtection="1">
      <alignment horizontal="center" vertical="top" wrapText="1"/>
      <protection locked="0"/>
    </xf>
    <xf numFmtId="0" fontId="1" fillId="0" borderId="1" xfId="1" applyNumberFormat="1" applyProtection="1">
      <alignment wrapText="1"/>
    </xf>
    <xf numFmtId="0" fontId="1" fillId="0" borderId="1" xfId="1">
      <alignment wrapText="1"/>
    </xf>
    <xf numFmtId="0" fontId="2" fillId="0" borderId="1" xfId="3" applyNumberFormat="1" applyProtection="1">
      <alignment horizontal="center"/>
    </xf>
    <xf numFmtId="0" fontId="2" fillId="0" borderId="1" xfId="3">
      <alignment horizontal="center"/>
    </xf>
    <xf numFmtId="0" fontId="2" fillId="0" borderId="4" xfId="3" applyNumberFormat="1" applyBorder="1" applyProtection="1">
      <alignment horizontal="center"/>
    </xf>
    <xf numFmtId="0" fontId="2" fillId="0" borderId="4" xfId="3" applyBorder="1">
      <alignment horizontal="center"/>
    </xf>
    <xf numFmtId="0" fontId="1" fillId="0" borderId="4" xfId="4" applyNumberFormat="1" applyBorder="1" applyProtection="1">
      <alignment horizontal="right"/>
    </xf>
    <xf numFmtId="0" fontId="1" fillId="0" borderId="4" xfId="4" applyBorder="1" applyProtection="1">
      <alignment horizontal="right"/>
      <protection locked="0"/>
    </xf>
    <xf numFmtId="0" fontId="10" fillId="0" borderId="3" xfId="10" applyNumberFormat="1" applyFont="1" applyProtection="1">
      <alignment horizontal="right"/>
    </xf>
    <xf numFmtId="0" fontId="10" fillId="0" borderId="3" xfId="10" applyFont="1">
      <alignment horizontal="right"/>
    </xf>
    <xf numFmtId="0" fontId="14" fillId="0" borderId="1" xfId="0" applyFont="1" applyFill="1" applyBorder="1" applyAlignment="1" applyProtection="1">
      <alignment horizontal="right"/>
      <protection locked="0"/>
    </xf>
  </cellXfs>
  <cellStyles count="26">
    <cellStyle name="br" xfId="16"/>
    <cellStyle name="col" xfId="15"/>
    <cellStyle name="style0" xfId="17"/>
    <cellStyle name="td" xfId="18"/>
    <cellStyle name="tr" xfId="14"/>
    <cellStyle name="xl21" xfId="19"/>
    <cellStyle name="xl22" xfId="5"/>
    <cellStyle name="xl23" xfId="2"/>
    <cellStyle name="xl24" xfId="20"/>
    <cellStyle name="xl25" xfId="21"/>
    <cellStyle name="xl26" xfId="1"/>
    <cellStyle name="xl27" xfId="10"/>
    <cellStyle name="xl28" xfId="11"/>
    <cellStyle name="xl29" xfId="12"/>
    <cellStyle name="xl30" xfId="3"/>
    <cellStyle name="xl31" xfId="4"/>
    <cellStyle name="xl32" xfId="13"/>
    <cellStyle name="xl33" xfId="6"/>
    <cellStyle name="xl34" xfId="22"/>
    <cellStyle name="xl35" xfId="7"/>
    <cellStyle name="xl36" xfId="8"/>
    <cellStyle name="xl37" xfId="23"/>
    <cellStyle name="xl38" xfId="24"/>
    <cellStyle name="xl39" xfId="9"/>
    <cellStyle name="Обычный" xfId="0" builtinId="0"/>
    <cellStyle name="Финансовый" xfId="25" builtinId="3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showGridLines="0" tabSelected="1" view="pageBreakPreview" zoomScaleSheetLayoutView="100" workbookViewId="0">
      <pane ySplit="14" topLeftCell="A15" activePane="bottomLeft" state="frozen"/>
      <selection pane="bottomLeft" activeCell="G18" sqref="G18"/>
    </sheetView>
  </sheetViews>
  <sheetFormatPr defaultColWidth="9.140625" defaultRowHeight="15" outlineLevelRow="1" x14ac:dyDescent="0.25"/>
  <cols>
    <col min="1" max="1" width="67.28515625" style="1" customWidth="1"/>
    <col min="2" max="2" width="12.7109375" style="1" customWidth="1"/>
    <col min="3" max="6" width="9.140625" style="1" hidden="1"/>
    <col min="7" max="7" width="20.140625" style="6" customWidth="1"/>
    <col min="8" max="13" width="9.140625" style="6" hidden="1"/>
    <col min="14" max="14" width="21.7109375" style="6" customWidth="1"/>
    <col min="15" max="15" width="19.85546875" style="6" hidden="1" customWidth="1"/>
    <col min="16" max="16" width="9.140625" style="1" customWidth="1"/>
    <col min="17" max="16384" width="9.140625" style="1"/>
  </cols>
  <sheetData>
    <row r="1" spans="1:16" x14ac:dyDescent="0.25">
      <c r="A1" s="57"/>
      <c r="B1" s="58"/>
      <c r="C1" s="4"/>
      <c r="D1" s="4"/>
      <c r="E1" s="4"/>
      <c r="F1" s="4"/>
      <c r="G1" s="53" t="s">
        <v>94</v>
      </c>
      <c r="H1" s="53"/>
      <c r="I1" s="53"/>
      <c r="J1" s="53"/>
      <c r="K1" s="53"/>
      <c r="L1" s="53"/>
      <c r="M1" s="53"/>
      <c r="N1" s="53"/>
      <c r="O1" s="53"/>
      <c r="P1" s="4"/>
    </row>
    <row r="2" spans="1:16" x14ac:dyDescent="0.25">
      <c r="A2" s="2"/>
      <c r="B2" s="67" t="s">
        <v>121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4"/>
    </row>
    <row r="3" spans="1:16" x14ac:dyDescent="0.25">
      <c r="A3" s="2"/>
      <c r="B3" s="3"/>
      <c r="C3" s="4"/>
      <c r="D3" s="4"/>
      <c r="E3" s="4"/>
      <c r="F3" s="4"/>
      <c r="G3" s="54" t="s">
        <v>120</v>
      </c>
      <c r="H3" s="54"/>
      <c r="I3" s="54"/>
      <c r="J3" s="54"/>
      <c r="K3" s="54"/>
      <c r="L3" s="54"/>
      <c r="M3" s="54"/>
      <c r="N3" s="54"/>
      <c r="O3" s="54"/>
      <c r="P3" s="4"/>
    </row>
    <row r="4" spans="1:16" ht="10.5" customHeight="1" x14ac:dyDescent="0.25">
      <c r="A4" s="2"/>
      <c r="B4" s="3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4"/>
    </row>
    <row r="5" spans="1:16" hidden="1" x14ac:dyDescent="0.25">
      <c r="A5" s="2"/>
      <c r="B5" s="3"/>
      <c r="C5" s="4"/>
      <c r="D5" s="4"/>
      <c r="E5" s="4"/>
      <c r="F5" s="4"/>
      <c r="G5" s="5"/>
      <c r="H5" s="5"/>
      <c r="I5" s="5"/>
      <c r="J5" s="5"/>
      <c r="K5" s="5"/>
      <c r="L5" s="5"/>
      <c r="M5" s="5"/>
      <c r="N5" s="5"/>
      <c r="O5" s="5"/>
      <c r="P5" s="4"/>
    </row>
    <row r="6" spans="1:16" hidden="1" x14ac:dyDescent="0.25">
      <c r="A6" s="2"/>
      <c r="B6" s="3"/>
      <c r="C6" s="4"/>
      <c r="D6" s="4"/>
      <c r="E6" s="4"/>
      <c r="F6" s="4"/>
      <c r="G6" s="5"/>
      <c r="H6" s="5"/>
      <c r="I6" s="5"/>
      <c r="J6" s="5"/>
      <c r="K6" s="5"/>
      <c r="L6" s="5"/>
      <c r="M6" s="5"/>
      <c r="N6" s="5"/>
      <c r="O6" s="5"/>
      <c r="P6" s="4"/>
    </row>
    <row r="7" spans="1:16" hidden="1" x14ac:dyDescent="0.25">
      <c r="A7" s="2"/>
      <c r="B7" s="3"/>
      <c r="C7" s="4"/>
      <c r="D7" s="4"/>
      <c r="E7" s="4"/>
      <c r="F7" s="4"/>
      <c r="G7" s="5"/>
      <c r="H7" s="5"/>
      <c r="I7" s="5"/>
      <c r="J7" s="5"/>
      <c r="K7" s="5"/>
      <c r="L7" s="5"/>
      <c r="M7" s="5"/>
      <c r="N7" s="5"/>
      <c r="O7" s="5"/>
      <c r="P7" s="4"/>
    </row>
    <row r="8" spans="1:16" hidden="1" x14ac:dyDescent="0.25">
      <c r="A8" s="2"/>
      <c r="B8" s="3"/>
      <c r="C8" s="4"/>
      <c r="D8" s="4"/>
      <c r="E8" s="4"/>
      <c r="F8" s="4"/>
      <c r="G8" s="5"/>
      <c r="H8" s="5"/>
      <c r="I8" s="5"/>
      <c r="J8" s="5"/>
      <c r="K8" s="5"/>
      <c r="L8" s="5"/>
      <c r="M8" s="5"/>
      <c r="N8" s="5"/>
      <c r="O8" s="5"/>
      <c r="P8" s="4"/>
    </row>
    <row r="9" spans="1:16" x14ac:dyDescent="0.25">
      <c r="A9" s="2"/>
      <c r="B9" s="3"/>
      <c r="C9" s="4"/>
      <c r="D9" s="4"/>
      <c r="E9" s="4"/>
      <c r="F9" s="4"/>
      <c r="G9" s="5"/>
      <c r="H9" s="5"/>
      <c r="I9" s="5"/>
      <c r="J9" s="5"/>
      <c r="K9" s="5"/>
      <c r="L9" s="5"/>
      <c r="M9" s="5"/>
      <c r="N9" s="5"/>
      <c r="O9" s="5"/>
      <c r="P9" s="4"/>
    </row>
    <row r="10" spans="1:16" ht="36" customHeight="1" x14ac:dyDescent="0.25">
      <c r="A10" s="55" t="s">
        <v>119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4"/>
    </row>
    <row r="11" spans="1:16" ht="15.75" x14ac:dyDescent="0.25">
      <c r="A11" s="59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4"/>
    </row>
    <row r="12" spans="1:16" ht="15.75" x14ac:dyDescent="0.25">
      <c r="A12" s="61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4"/>
    </row>
    <row r="13" spans="1:16" x14ac:dyDescent="0.25">
      <c r="A13" s="63" t="s">
        <v>80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4"/>
    </row>
    <row r="14" spans="1:16" ht="60" x14ac:dyDescent="0.25">
      <c r="A14" s="31" t="s">
        <v>79</v>
      </c>
      <c r="B14" s="31" t="s">
        <v>0</v>
      </c>
      <c r="C14" s="31" t="s">
        <v>1</v>
      </c>
      <c r="D14" s="31" t="s">
        <v>1</v>
      </c>
      <c r="E14" s="31" t="s">
        <v>1</v>
      </c>
      <c r="F14" s="31" t="s">
        <v>1</v>
      </c>
      <c r="G14" s="32" t="s">
        <v>106</v>
      </c>
      <c r="H14" s="32" t="s">
        <v>1</v>
      </c>
      <c r="I14" s="32" t="s">
        <v>1</v>
      </c>
      <c r="J14" s="32" t="s">
        <v>1</v>
      </c>
      <c r="K14" s="32" t="s">
        <v>1</v>
      </c>
      <c r="L14" s="32" t="s">
        <v>1</v>
      </c>
      <c r="M14" s="32" t="s">
        <v>1</v>
      </c>
      <c r="N14" s="32" t="s">
        <v>107</v>
      </c>
      <c r="O14" s="32"/>
      <c r="P14" s="4"/>
    </row>
    <row r="15" spans="1:16" s="20" customFormat="1" x14ac:dyDescent="0.25">
      <c r="A15" s="33" t="s">
        <v>2</v>
      </c>
      <c r="B15" s="34" t="s">
        <v>3</v>
      </c>
      <c r="C15" s="35"/>
      <c r="D15" s="35"/>
      <c r="E15" s="35"/>
      <c r="F15" s="35"/>
      <c r="G15" s="18">
        <f t="shared" ref="G15:O15" si="0">SUM(G16:G21)</f>
        <v>261301.66016</v>
      </c>
      <c r="H15" s="18">
        <f t="shared" si="0"/>
        <v>60366.476089999996</v>
      </c>
      <c r="I15" s="18">
        <f t="shared" si="0"/>
        <v>60366.476089999996</v>
      </c>
      <c r="J15" s="18">
        <f t="shared" si="0"/>
        <v>60366.476089999996</v>
      </c>
      <c r="K15" s="18">
        <f t="shared" si="0"/>
        <v>60366.476089999996</v>
      </c>
      <c r="L15" s="18">
        <f t="shared" si="0"/>
        <v>60366.476089999996</v>
      </c>
      <c r="M15" s="18">
        <f t="shared" si="0"/>
        <v>60366.476089999996</v>
      </c>
      <c r="N15" s="18">
        <f t="shared" si="0"/>
        <v>261121.4204</v>
      </c>
      <c r="O15" s="18">
        <f t="shared" si="0"/>
        <v>0</v>
      </c>
      <c r="P15" s="19"/>
    </row>
    <row r="16" spans="1:16" s="20" customFormat="1" ht="30" x14ac:dyDescent="0.25">
      <c r="A16" s="36" t="s">
        <v>102</v>
      </c>
      <c r="B16" s="37" t="s">
        <v>103</v>
      </c>
      <c r="C16" s="38"/>
      <c r="D16" s="38"/>
      <c r="E16" s="38"/>
      <c r="F16" s="38"/>
      <c r="G16" s="22">
        <v>4667.5453699999998</v>
      </c>
      <c r="H16" s="22"/>
      <c r="I16" s="22"/>
      <c r="J16" s="22"/>
      <c r="K16" s="22"/>
      <c r="L16" s="22"/>
      <c r="M16" s="22"/>
      <c r="N16" s="22">
        <v>4667.5453699999998</v>
      </c>
      <c r="O16" s="18"/>
      <c r="P16" s="19"/>
    </row>
    <row r="17" spans="1:16" ht="45" outlineLevel="1" x14ac:dyDescent="0.25">
      <c r="A17" s="39" t="s">
        <v>4</v>
      </c>
      <c r="B17" s="40" t="s">
        <v>5</v>
      </c>
      <c r="C17" s="41"/>
      <c r="D17" s="41"/>
      <c r="E17" s="41"/>
      <c r="F17" s="41"/>
      <c r="G17" s="13">
        <v>3427.3421699999999</v>
      </c>
      <c r="H17" s="13">
        <v>1466.9612999999999</v>
      </c>
      <c r="I17" s="13">
        <v>1466.9612999999999</v>
      </c>
      <c r="J17" s="13">
        <v>1466.9612999999999</v>
      </c>
      <c r="K17" s="13">
        <v>1466.9612999999999</v>
      </c>
      <c r="L17" s="13">
        <v>1466.9612999999999</v>
      </c>
      <c r="M17" s="13">
        <v>1466.9612999999999</v>
      </c>
      <c r="N17" s="13">
        <v>3427.3421699999999</v>
      </c>
      <c r="O17" s="11"/>
      <c r="P17" s="4"/>
    </row>
    <row r="18" spans="1:16" ht="49.5" customHeight="1" outlineLevel="1" x14ac:dyDescent="0.25">
      <c r="A18" s="39" t="s">
        <v>6</v>
      </c>
      <c r="B18" s="40" t="s">
        <v>7</v>
      </c>
      <c r="C18" s="41"/>
      <c r="D18" s="41"/>
      <c r="E18" s="41"/>
      <c r="F18" s="41"/>
      <c r="G18" s="13">
        <v>95975.607640000002</v>
      </c>
      <c r="H18" s="13">
        <v>13649.38607</v>
      </c>
      <c r="I18" s="13">
        <v>13649.38607</v>
      </c>
      <c r="J18" s="13">
        <v>13649.38607</v>
      </c>
      <c r="K18" s="13">
        <v>13649.38607</v>
      </c>
      <c r="L18" s="13">
        <v>13649.38607</v>
      </c>
      <c r="M18" s="13">
        <v>13649.38607</v>
      </c>
      <c r="N18" s="13">
        <v>95975.607640000002</v>
      </c>
      <c r="O18" s="11"/>
      <c r="P18" s="4"/>
    </row>
    <row r="19" spans="1:16" outlineLevel="1" x14ac:dyDescent="0.25">
      <c r="A19" s="39" t="s">
        <v>8</v>
      </c>
      <c r="B19" s="40" t="s">
        <v>9</v>
      </c>
      <c r="C19" s="41"/>
      <c r="D19" s="41"/>
      <c r="E19" s="41"/>
      <c r="F19" s="41"/>
      <c r="G19" s="13">
        <v>21.2</v>
      </c>
      <c r="H19" s="13">
        <v>49.6</v>
      </c>
      <c r="I19" s="13">
        <v>49.6</v>
      </c>
      <c r="J19" s="13">
        <v>49.6</v>
      </c>
      <c r="K19" s="13">
        <v>49.6</v>
      </c>
      <c r="L19" s="13">
        <v>49.6</v>
      </c>
      <c r="M19" s="13">
        <v>49.6</v>
      </c>
      <c r="N19" s="13">
        <v>10.404999999999999</v>
      </c>
      <c r="O19" s="11"/>
      <c r="P19" s="4"/>
    </row>
    <row r="20" spans="1:16" ht="45" outlineLevel="1" x14ac:dyDescent="0.25">
      <c r="A20" s="39" t="s">
        <v>10</v>
      </c>
      <c r="B20" s="42" t="s">
        <v>11</v>
      </c>
      <c r="C20" s="43"/>
      <c r="D20" s="43"/>
      <c r="E20" s="43"/>
      <c r="F20" s="43"/>
      <c r="G20" s="13">
        <v>23071.55759</v>
      </c>
      <c r="H20" s="13">
        <v>5218.4080000000004</v>
      </c>
      <c r="I20" s="13">
        <v>5218.4080000000004</v>
      </c>
      <c r="J20" s="13">
        <v>5218.4080000000004</v>
      </c>
      <c r="K20" s="13">
        <v>5218.4080000000004</v>
      </c>
      <c r="L20" s="13">
        <v>5218.4080000000004</v>
      </c>
      <c r="M20" s="13">
        <v>5218.4080000000004</v>
      </c>
      <c r="N20" s="13">
        <v>23071.55759</v>
      </c>
      <c r="O20" s="11"/>
      <c r="P20" s="4"/>
    </row>
    <row r="21" spans="1:16" outlineLevel="1" x14ac:dyDescent="0.25">
      <c r="A21" s="39" t="s">
        <v>12</v>
      </c>
      <c r="B21" s="40" t="s">
        <v>13</v>
      </c>
      <c r="C21" s="41"/>
      <c r="D21" s="41"/>
      <c r="E21" s="41"/>
      <c r="F21" s="41"/>
      <c r="G21" s="13">
        <v>134138.40739000001</v>
      </c>
      <c r="H21" s="13">
        <v>39982.120719999999</v>
      </c>
      <c r="I21" s="13">
        <v>39982.120719999999</v>
      </c>
      <c r="J21" s="13">
        <v>39982.120719999999</v>
      </c>
      <c r="K21" s="13">
        <v>39982.120719999999</v>
      </c>
      <c r="L21" s="13">
        <v>39982.120719999999</v>
      </c>
      <c r="M21" s="13">
        <v>39982.120719999999</v>
      </c>
      <c r="N21" s="13">
        <v>133968.96262999999</v>
      </c>
      <c r="O21" s="11"/>
      <c r="P21" s="4"/>
    </row>
    <row r="22" spans="1:16" ht="15.75" outlineLevel="1" x14ac:dyDescent="0.25">
      <c r="A22" s="24" t="s">
        <v>108</v>
      </c>
      <c r="B22" s="44" t="s">
        <v>110</v>
      </c>
      <c r="C22" s="45"/>
      <c r="D22" s="45"/>
      <c r="E22" s="45"/>
      <c r="F22" s="45"/>
      <c r="G22" s="23">
        <v>4468.93264</v>
      </c>
      <c r="H22" s="23"/>
      <c r="I22" s="23"/>
      <c r="J22" s="23"/>
      <c r="K22" s="23"/>
      <c r="L22" s="23"/>
      <c r="M22" s="23"/>
      <c r="N22" s="23">
        <v>2779.8446399999998</v>
      </c>
      <c r="O22" s="11"/>
      <c r="P22" s="4"/>
    </row>
    <row r="23" spans="1:16" ht="15.75" outlineLevel="1" x14ac:dyDescent="0.25">
      <c r="A23" s="46" t="s">
        <v>109</v>
      </c>
      <c r="B23" s="47" t="s">
        <v>111</v>
      </c>
      <c r="C23" s="48"/>
      <c r="D23" s="48"/>
      <c r="E23" s="48"/>
      <c r="F23" s="48"/>
      <c r="G23" s="23">
        <v>4468.93264</v>
      </c>
      <c r="H23" s="23"/>
      <c r="I23" s="23"/>
      <c r="J23" s="23"/>
      <c r="K23" s="23"/>
      <c r="L23" s="23"/>
      <c r="M23" s="23"/>
      <c r="N23" s="23">
        <v>2779.8446399999998</v>
      </c>
      <c r="O23" s="11"/>
      <c r="P23" s="4"/>
    </row>
    <row r="24" spans="1:16" s="20" customFormat="1" ht="30" x14ac:dyDescent="0.25">
      <c r="A24" s="33" t="s">
        <v>14</v>
      </c>
      <c r="B24" s="34" t="s">
        <v>15</v>
      </c>
      <c r="C24" s="35"/>
      <c r="D24" s="35"/>
      <c r="E24" s="35"/>
      <c r="F24" s="35"/>
      <c r="G24" s="18">
        <f>G26+G28+G25+G27</f>
        <v>26647.10369</v>
      </c>
      <c r="H24" s="18">
        <v>6829.0889200000001</v>
      </c>
      <c r="I24" s="18">
        <v>6829.0889200000001</v>
      </c>
      <c r="J24" s="18">
        <v>6829.0889200000001</v>
      </c>
      <c r="K24" s="18">
        <v>6829.0889200000001</v>
      </c>
      <c r="L24" s="18">
        <v>6829.0889200000001</v>
      </c>
      <c r="M24" s="18">
        <v>6829.0889200000001</v>
      </c>
      <c r="N24" s="18">
        <f>N26+N28+N25+N27</f>
        <v>26275.862799999999</v>
      </c>
      <c r="O24" s="18"/>
      <c r="P24" s="19"/>
    </row>
    <row r="25" spans="1:16" ht="15.6" customHeight="1" outlineLevel="1" x14ac:dyDescent="0.25">
      <c r="A25" s="49" t="s">
        <v>90</v>
      </c>
      <c r="B25" s="37" t="s">
        <v>91</v>
      </c>
      <c r="C25" s="41"/>
      <c r="D25" s="41"/>
      <c r="E25" s="41"/>
      <c r="F25" s="41"/>
      <c r="G25" s="13">
        <v>6035.8732600000003</v>
      </c>
      <c r="H25" s="13">
        <v>5148.8869199999999</v>
      </c>
      <c r="I25" s="13">
        <v>5148.8869199999999</v>
      </c>
      <c r="J25" s="13">
        <v>5148.8869199999999</v>
      </c>
      <c r="K25" s="13">
        <v>5148.8869199999999</v>
      </c>
      <c r="L25" s="13">
        <v>5148.8869199999999</v>
      </c>
      <c r="M25" s="13">
        <v>5148.8869199999999</v>
      </c>
      <c r="N25" s="13">
        <v>6035.8732600000003</v>
      </c>
      <c r="O25" s="11"/>
      <c r="P25" s="4"/>
    </row>
    <row r="26" spans="1:16" ht="18.600000000000001" customHeight="1" outlineLevel="1" x14ac:dyDescent="0.25">
      <c r="A26" s="39" t="s">
        <v>100</v>
      </c>
      <c r="B26" s="40" t="s">
        <v>16</v>
      </c>
      <c r="C26" s="41"/>
      <c r="D26" s="41"/>
      <c r="E26" s="41"/>
      <c r="F26" s="41"/>
      <c r="G26" s="13">
        <v>348.48</v>
      </c>
      <c r="H26" s="13">
        <v>5148.8869199999999</v>
      </c>
      <c r="I26" s="13">
        <v>5148.8869199999999</v>
      </c>
      <c r="J26" s="13">
        <v>5148.8869199999999</v>
      </c>
      <c r="K26" s="13">
        <v>5148.8869199999999</v>
      </c>
      <c r="L26" s="13">
        <v>5148.8869199999999</v>
      </c>
      <c r="M26" s="13">
        <v>5148.8869199999999</v>
      </c>
      <c r="N26" s="13">
        <v>348.48</v>
      </c>
      <c r="O26" s="11"/>
      <c r="P26" s="4"/>
    </row>
    <row r="27" spans="1:16" ht="45" outlineLevel="1" x14ac:dyDescent="0.25">
      <c r="A27" s="39" t="s">
        <v>92</v>
      </c>
      <c r="B27" s="37" t="s">
        <v>93</v>
      </c>
      <c r="C27" s="41"/>
      <c r="D27" s="41"/>
      <c r="E27" s="41"/>
      <c r="F27" s="41"/>
      <c r="G27" s="13">
        <v>18577.050859999999</v>
      </c>
      <c r="H27" s="13">
        <v>1680.202</v>
      </c>
      <c r="I27" s="13">
        <v>1680.202</v>
      </c>
      <c r="J27" s="13">
        <v>1680.202</v>
      </c>
      <c r="K27" s="13">
        <v>1680.202</v>
      </c>
      <c r="L27" s="13">
        <v>1680.202</v>
      </c>
      <c r="M27" s="13">
        <v>1680.202</v>
      </c>
      <c r="N27" s="13">
        <v>18577.050859999999</v>
      </c>
      <c r="O27" s="11"/>
      <c r="P27" s="4"/>
    </row>
    <row r="28" spans="1:16" ht="31.9" customHeight="1" outlineLevel="1" x14ac:dyDescent="0.25">
      <c r="A28" s="39" t="s">
        <v>101</v>
      </c>
      <c r="B28" s="40" t="s">
        <v>17</v>
      </c>
      <c r="C28" s="41"/>
      <c r="D28" s="41"/>
      <c r="E28" s="41"/>
      <c r="F28" s="41"/>
      <c r="G28" s="13">
        <v>1685.69957</v>
      </c>
      <c r="H28" s="13">
        <v>1680.202</v>
      </c>
      <c r="I28" s="13">
        <v>1680.202</v>
      </c>
      <c r="J28" s="13">
        <v>1680.202</v>
      </c>
      <c r="K28" s="13">
        <v>1680.202</v>
      </c>
      <c r="L28" s="13">
        <v>1680.202</v>
      </c>
      <c r="M28" s="13">
        <v>1680.202</v>
      </c>
      <c r="N28" s="13">
        <v>1314.45868</v>
      </c>
      <c r="O28" s="11"/>
      <c r="P28" s="4"/>
    </row>
    <row r="29" spans="1:16" s="20" customFormat="1" x14ac:dyDescent="0.25">
      <c r="A29" s="33" t="s">
        <v>18</v>
      </c>
      <c r="B29" s="34" t="s">
        <v>19</v>
      </c>
      <c r="C29" s="35"/>
      <c r="D29" s="35"/>
      <c r="E29" s="35"/>
      <c r="F29" s="35"/>
      <c r="G29" s="18">
        <f>G30+G32+G33+G36+G38+G37+G35+G31+G34</f>
        <v>515295.54159999994</v>
      </c>
      <c r="H29" s="18">
        <f t="shared" ref="H29:M29" si="1">H30+H32+H33+H36+H38+H37+H35</f>
        <v>44900.851020000002</v>
      </c>
      <c r="I29" s="18">
        <f t="shared" si="1"/>
        <v>44900.851020000002</v>
      </c>
      <c r="J29" s="18">
        <f t="shared" si="1"/>
        <v>44900.851020000002</v>
      </c>
      <c r="K29" s="18">
        <f t="shared" si="1"/>
        <v>44900.851020000002</v>
      </c>
      <c r="L29" s="18">
        <f t="shared" si="1"/>
        <v>44900.851020000002</v>
      </c>
      <c r="M29" s="18">
        <f t="shared" si="1"/>
        <v>44900.851020000002</v>
      </c>
      <c r="N29" s="18">
        <f>N30+N32+N33+N36+N38+N37+N35+N31+N34</f>
        <v>505350.397</v>
      </c>
      <c r="O29" s="18"/>
      <c r="P29" s="19"/>
    </row>
    <row r="30" spans="1:16" outlineLevel="1" x14ac:dyDescent="0.25">
      <c r="A30" s="39" t="s">
        <v>82</v>
      </c>
      <c r="B30" s="37" t="s">
        <v>84</v>
      </c>
      <c r="C30" s="41"/>
      <c r="D30" s="41"/>
      <c r="E30" s="41"/>
      <c r="F30" s="41"/>
      <c r="G30" s="13">
        <v>1621.56873</v>
      </c>
      <c r="H30" s="13">
        <v>2725.7326800000001</v>
      </c>
      <c r="I30" s="13">
        <v>2725.7326800000001</v>
      </c>
      <c r="J30" s="13">
        <v>2725.7326800000001</v>
      </c>
      <c r="K30" s="13">
        <v>2725.7326800000001</v>
      </c>
      <c r="L30" s="13">
        <v>2725.7326800000001</v>
      </c>
      <c r="M30" s="13">
        <v>2725.7326800000001</v>
      </c>
      <c r="N30" s="13">
        <v>1621.56873</v>
      </c>
      <c r="O30" s="11"/>
      <c r="P30" s="4"/>
    </row>
    <row r="31" spans="1:16" outlineLevel="1" x14ac:dyDescent="0.25">
      <c r="A31" s="50" t="s">
        <v>112</v>
      </c>
      <c r="B31" s="37" t="s">
        <v>113</v>
      </c>
      <c r="C31" s="41"/>
      <c r="D31" s="41"/>
      <c r="E31" s="41"/>
      <c r="F31" s="41"/>
      <c r="G31" s="13">
        <v>299.50621999999998</v>
      </c>
      <c r="H31" s="13"/>
      <c r="I31" s="13"/>
      <c r="J31" s="13"/>
      <c r="K31" s="13"/>
      <c r="L31" s="13"/>
      <c r="M31" s="13"/>
      <c r="N31" s="13">
        <v>299.50621999999998</v>
      </c>
      <c r="O31" s="11"/>
      <c r="P31" s="4"/>
    </row>
    <row r="32" spans="1:16" outlineLevel="1" x14ac:dyDescent="0.25">
      <c r="A32" s="39" t="s">
        <v>20</v>
      </c>
      <c r="B32" s="40" t="s">
        <v>21</v>
      </c>
      <c r="C32" s="41"/>
      <c r="D32" s="41"/>
      <c r="E32" s="41"/>
      <c r="F32" s="41"/>
      <c r="G32" s="13">
        <v>13604.033649999999</v>
      </c>
      <c r="H32" s="13">
        <v>2725.7326800000001</v>
      </c>
      <c r="I32" s="13">
        <v>2725.7326800000001</v>
      </c>
      <c r="J32" s="13">
        <v>2725.7326800000001</v>
      </c>
      <c r="K32" s="13">
        <v>2725.7326800000001</v>
      </c>
      <c r="L32" s="13">
        <v>2725.7326800000001</v>
      </c>
      <c r="M32" s="13">
        <v>2725.7326800000001</v>
      </c>
      <c r="N32" s="13">
        <v>13001.69895</v>
      </c>
      <c r="O32" s="11"/>
      <c r="P32" s="4"/>
    </row>
    <row r="33" spans="1:16" outlineLevel="1" x14ac:dyDescent="0.25">
      <c r="A33" s="39" t="s">
        <v>83</v>
      </c>
      <c r="B33" s="37" t="s">
        <v>85</v>
      </c>
      <c r="C33" s="41"/>
      <c r="D33" s="41"/>
      <c r="E33" s="41"/>
      <c r="F33" s="41"/>
      <c r="G33" s="13">
        <v>26.1</v>
      </c>
      <c r="H33" s="13">
        <v>2552.9625599999999</v>
      </c>
      <c r="I33" s="13">
        <v>2552.9625599999999</v>
      </c>
      <c r="J33" s="13">
        <v>2552.9625599999999</v>
      </c>
      <c r="K33" s="13">
        <v>2552.9625599999999</v>
      </c>
      <c r="L33" s="13">
        <v>2552.9625599999999</v>
      </c>
      <c r="M33" s="13">
        <v>2552.9625599999999</v>
      </c>
      <c r="N33" s="13">
        <v>26.1</v>
      </c>
      <c r="O33" s="11"/>
      <c r="P33" s="4"/>
    </row>
    <row r="34" spans="1:16" outlineLevel="1" x14ac:dyDescent="0.25">
      <c r="A34" s="50" t="s">
        <v>114</v>
      </c>
      <c r="B34" s="37" t="s">
        <v>115</v>
      </c>
      <c r="C34" s="41"/>
      <c r="D34" s="41"/>
      <c r="E34" s="41"/>
      <c r="F34" s="41"/>
      <c r="G34" s="13">
        <v>127</v>
      </c>
      <c r="H34" s="13"/>
      <c r="I34" s="13"/>
      <c r="J34" s="13"/>
      <c r="K34" s="13"/>
      <c r="L34" s="13"/>
      <c r="M34" s="13"/>
      <c r="N34" s="13">
        <v>127</v>
      </c>
      <c r="O34" s="11"/>
      <c r="P34" s="4"/>
    </row>
    <row r="35" spans="1:16" outlineLevel="1" x14ac:dyDescent="0.25">
      <c r="A35" s="39" t="s">
        <v>22</v>
      </c>
      <c r="B35" s="40" t="s">
        <v>23</v>
      </c>
      <c r="C35" s="41"/>
      <c r="D35" s="41"/>
      <c r="E35" s="41"/>
      <c r="F35" s="41"/>
      <c r="G35" s="13">
        <v>18546.409329999999</v>
      </c>
      <c r="H35" s="13">
        <v>2552.9625599999999</v>
      </c>
      <c r="I35" s="13">
        <v>2552.9625599999999</v>
      </c>
      <c r="J35" s="13">
        <v>2552.9625599999999</v>
      </c>
      <c r="K35" s="13">
        <v>2552.9625599999999</v>
      </c>
      <c r="L35" s="13">
        <v>2552.9625599999999</v>
      </c>
      <c r="M35" s="13">
        <v>2552.9625599999999</v>
      </c>
      <c r="N35" s="13">
        <v>17576.305909999999</v>
      </c>
      <c r="O35" s="11"/>
      <c r="P35" s="4"/>
    </row>
    <row r="36" spans="1:16" outlineLevel="1" x14ac:dyDescent="0.25">
      <c r="A36" s="39" t="s">
        <v>24</v>
      </c>
      <c r="B36" s="40" t="s">
        <v>25</v>
      </c>
      <c r="C36" s="41"/>
      <c r="D36" s="41"/>
      <c r="E36" s="41"/>
      <c r="F36" s="41"/>
      <c r="G36" s="13">
        <v>462723.39374999999</v>
      </c>
      <c r="H36" s="13">
        <v>30278.603340000001</v>
      </c>
      <c r="I36" s="13">
        <v>30278.603340000001</v>
      </c>
      <c r="J36" s="13">
        <v>30278.603340000001</v>
      </c>
      <c r="K36" s="13">
        <v>30278.603340000001</v>
      </c>
      <c r="L36" s="13">
        <v>30278.603340000001</v>
      </c>
      <c r="M36" s="13">
        <v>30278.603340000001</v>
      </c>
      <c r="N36" s="13">
        <v>454865.43726999999</v>
      </c>
      <c r="O36" s="11"/>
      <c r="P36" s="4"/>
    </row>
    <row r="37" spans="1:16" outlineLevel="1" x14ac:dyDescent="0.25">
      <c r="A37" s="39" t="s">
        <v>87</v>
      </c>
      <c r="B37" s="37" t="s">
        <v>86</v>
      </c>
      <c r="C37" s="41"/>
      <c r="D37" s="41"/>
      <c r="E37" s="41"/>
      <c r="F37" s="41"/>
      <c r="G37" s="13">
        <v>9054.3594200000007</v>
      </c>
      <c r="H37" s="13">
        <v>2032.4286000000002</v>
      </c>
      <c r="I37" s="13">
        <v>2032.4286000000002</v>
      </c>
      <c r="J37" s="13">
        <v>2032.4286000000002</v>
      </c>
      <c r="K37" s="13">
        <v>2032.4286000000002</v>
      </c>
      <c r="L37" s="13">
        <v>2032.4286000000002</v>
      </c>
      <c r="M37" s="13">
        <v>2032.4286000000002</v>
      </c>
      <c r="N37" s="13">
        <v>9054.3594200000007</v>
      </c>
      <c r="O37" s="11"/>
      <c r="P37" s="4"/>
    </row>
    <row r="38" spans="1:16" outlineLevel="1" x14ac:dyDescent="0.25">
      <c r="A38" s="39" t="s">
        <v>26</v>
      </c>
      <c r="B38" s="40" t="s">
        <v>27</v>
      </c>
      <c r="C38" s="41"/>
      <c r="D38" s="41"/>
      <c r="E38" s="41"/>
      <c r="F38" s="41"/>
      <c r="G38" s="13">
        <v>9293.1705000000002</v>
      </c>
      <c r="H38" s="13">
        <v>2032.4286000000002</v>
      </c>
      <c r="I38" s="13">
        <v>2032.4286000000002</v>
      </c>
      <c r="J38" s="13">
        <v>2032.4286000000002</v>
      </c>
      <c r="K38" s="13">
        <v>2032.4286000000002</v>
      </c>
      <c r="L38" s="13">
        <v>2032.4286000000002</v>
      </c>
      <c r="M38" s="13">
        <v>2032.4286000000002</v>
      </c>
      <c r="N38" s="13">
        <v>8778.4205000000002</v>
      </c>
      <c r="O38" s="11"/>
      <c r="P38" s="4"/>
    </row>
    <row r="39" spans="1:16" s="20" customFormat="1" x14ac:dyDescent="0.25">
      <c r="A39" s="33" t="s">
        <v>28</v>
      </c>
      <c r="B39" s="34" t="s">
        <v>29</v>
      </c>
      <c r="C39" s="35"/>
      <c r="D39" s="35"/>
      <c r="E39" s="35"/>
      <c r="F39" s="35"/>
      <c r="G39" s="18">
        <f>G40+G41+G43+G42</f>
        <v>1763678.7212300003</v>
      </c>
      <c r="H39" s="18">
        <f t="shared" ref="H39:N39" si="2">H40+H41+H43+H42</f>
        <v>44985.094700000001</v>
      </c>
      <c r="I39" s="18">
        <f t="shared" si="2"/>
        <v>44985.094700000001</v>
      </c>
      <c r="J39" s="18">
        <f t="shared" si="2"/>
        <v>44985.094700000001</v>
      </c>
      <c r="K39" s="18">
        <f t="shared" si="2"/>
        <v>44985.094700000001</v>
      </c>
      <c r="L39" s="18">
        <f t="shared" si="2"/>
        <v>44985.094700000001</v>
      </c>
      <c r="M39" s="18">
        <f t="shared" si="2"/>
        <v>44985.094700000001</v>
      </c>
      <c r="N39" s="18">
        <f t="shared" si="2"/>
        <v>1681900.9517600001</v>
      </c>
      <c r="O39" s="18"/>
      <c r="P39" s="19"/>
    </row>
    <row r="40" spans="1:16" outlineLevel="1" x14ac:dyDescent="0.25">
      <c r="A40" s="39" t="s">
        <v>30</v>
      </c>
      <c r="B40" s="40" t="s">
        <v>31</v>
      </c>
      <c r="C40" s="41"/>
      <c r="D40" s="41"/>
      <c r="E40" s="41"/>
      <c r="F40" s="41"/>
      <c r="G40" s="13">
        <v>166096.99692000001</v>
      </c>
      <c r="H40" s="13">
        <v>237.38900000000001</v>
      </c>
      <c r="I40" s="13">
        <v>237.38900000000001</v>
      </c>
      <c r="J40" s="13">
        <v>237.38900000000001</v>
      </c>
      <c r="K40" s="13">
        <v>237.38900000000001</v>
      </c>
      <c r="L40" s="13">
        <v>237.38900000000001</v>
      </c>
      <c r="M40" s="13">
        <v>237.38900000000001</v>
      </c>
      <c r="N40" s="13">
        <v>165643.11408999999</v>
      </c>
      <c r="O40" s="11"/>
      <c r="P40" s="4"/>
    </row>
    <row r="41" spans="1:16" outlineLevel="1" x14ac:dyDescent="0.25">
      <c r="A41" s="39" t="s">
        <v>32</v>
      </c>
      <c r="B41" s="40" t="s">
        <v>33</v>
      </c>
      <c r="C41" s="41"/>
      <c r="D41" s="41"/>
      <c r="E41" s="41"/>
      <c r="F41" s="41"/>
      <c r="G41" s="13">
        <v>1317243.9001800001</v>
      </c>
      <c r="H41" s="13">
        <v>39566.928310000003</v>
      </c>
      <c r="I41" s="13">
        <v>39566.928310000003</v>
      </c>
      <c r="J41" s="13">
        <v>39566.928310000003</v>
      </c>
      <c r="K41" s="13">
        <v>39566.928310000003</v>
      </c>
      <c r="L41" s="13">
        <v>39566.928310000003</v>
      </c>
      <c r="M41" s="13">
        <v>39566.928310000003</v>
      </c>
      <c r="N41" s="13">
        <v>1248987.87999</v>
      </c>
      <c r="O41" s="11"/>
      <c r="P41" s="4"/>
    </row>
    <row r="42" spans="1:16" outlineLevel="1" x14ac:dyDescent="0.25">
      <c r="A42" s="50" t="s">
        <v>117</v>
      </c>
      <c r="B42" s="37" t="s">
        <v>116</v>
      </c>
      <c r="C42" s="41"/>
      <c r="D42" s="41"/>
      <c r="E42" s="41"/>
      <c r="F42" s="41"/>
      <c r="G42" s="13">
        <v>257953.53779999999</v>
      </c>
      <c r="H42" s="13"/>
      <c r="I42" s="13"/>
      <c r="J42" s="13"/>
      <c r="K42" s="13"/>
      <c r="L42" s="13"/>
      <c r="M42" s="13"/>
      <c r="N42" s="13">
        <v>244885.67134999999</v>
      </c>
      <c r="O42" s="11"/>
      <c r="P42" s="4"/>
    </row>
    <row r="43" spans="1:16" ht="21.6" customHeight="1" outlineLevel="1" x14ac:dyDescent="0.25">
      <c r="A43" s="39" t="s">
        <v>34</v>
      </c>
      <c r="B43" s="40" t="s">
        <v>35</v>
      </c>
      <c r="C43" s="41"/>
      <c r="D43" s="41"/>
      <c r="E43" s="41"/>
      <c r="F43" s="41"/>
      <c r="G43" s="13">
        <v>22384.286329999999</v>
      </c>
      <c r="H43" s="13">
        <v>5180.7773899999993</v>
      </c>
      <c r="I43" s="13">
        <v>5180.7773899999993</v>
      </c>
      <c r="J43" s="13">
        <v>5180.7773899999993</v>
      </c>
      <c r="K43" s="13">
        <v>5180.7773899999993</v>
      </c>
      <c r="L43" s="13">
        <v>5180.7773899999993</v>
      </c>
      <c r="M43" s="13">
        <v>5180.7773899999993</v>
      </c>
      <c r="N43" s="13">
        <v>22384.286329999999</v>
      </c>
      <c r="O43" s="11"/>
      <c r="P43" s="4"/>
    </row>
    <row r="44" spans="1:16" s="20" customFormat="1" x14ac:dyDescent="0.25">
      <c r="A44" s="33" t="s">
        <v>36</v>
      </c>
      <c r="B44" s="34" t="s">
        <v>37</v>
      </c>
      <c r="C44" s="35"/>
      <c r="D44" s="35"/>
      <c r="E44" s="35"/>
      <c r="F44" s="35"/>
      <c r="G44" s="18">
        <f>G45</f>
        <v>595</v>
      </c>
      <c r="H44" s="18">
        <v>92</v>
      </c>
      <c r="I44" s="18">
        <v>92</v>
      </c>
      <c r="J44" s="18">
        <v>92</v>
      </c>
      <c r="K44" s="18">
        <v>92</v>
      </c>
      <c r="L44" s="18">
        <v>92</v>
      </c>
      <c r="M44" s="18">
        <v>92</v>
      </c>
      <c r="N44" s="18">
        <f>N45</f>
        <v>425</v>
      </c>
      <c r="O44" s="18"/>
      <c r="P44" s="19"/>
    </row>
    <row r="45" spans="1:16" outlineLevel="1" x14ac:dyDescent="0.25">
      <c r="A45" s="39" t="s">
        <v>38</v>
      </c>
      <c r="B45" s="40" t="s">
        <v>39</v>
      </c>
      <c r="C45" s="41"/>
      <c r="D45" s="41"/>
      <c r="E45" s="41"/>
      <c r="F45" s="41"/>
      <c r="G45" s="13">
        <v>595</v>
      </c>
      <c r="H45" s="13">
        <v>92</v>
      </c>
      <c r="I45" s="13">
        <v>92</v>
      </c>
      <c r="J45" s="13">
        <v>92</v>
      </c>
      <c r="K45" s="13">
        <v>92</v>
      </c>
      <c r="L45" s="13">
        <v>92</v>
      </c>
      <c r="M45" s="13">
        <v>92</v>
      </c>
      <c r="N45" s="13">
        <v>425</v>
      </c>
      <c r="O45" s="11"/>
      <c r="P45" s="4"/>
    </row>
    <row r="46" spans="1:16" s="20" customFormat="1" x14ac:dyDescent="0.25">
      <c r="A46" s="33" t="s">
        <v>40</v>
      </c>
      <c r="B46" s="34" t="s">
        <v>41</v>
      </c>
      <c r="C46" s="35"/>
      <c r="D46" s="35"/>
      <c r="E46" s="35"/>
      <c r="F46" s="35"/>
      <c r="G46" s="18">
        <f>G47+G48+G49+G50+G51+G52</f>
        <v>1782979.5132599999</v>
      </c>
      <c r="H46" s="18">
        <f t="shared" ref="H46:N46" si="3">H47+H48+H49+H50+H51+H52</f>
        <v>1213827.4821500001</v>
      </c>
      <c r="I46" s="18">
        <f t="shared" si="3"/>
        <v>1213827.4821500001</v>
      </c>
      <c r="J46" s="18">
        <f t="shared" si="3"/>
        <v>1213827.4821500001</v>
      </c>
      <c r="K46" s="18">
        <f t="shared" si="3"/>
        <v>1213827.4821500001</v>
      </c>
      <c r="L46" s="18">
        <f t="shared" si="3"/>
        <v>1213827.4821500001</v>
      </c>
      <c r="M46" s="18">
        <f t="shared" si="3"/>
        <v>1213827.4821500001</v>
      </c>
      <c r="N46" s="18">
        <f t="shared" si="3"/>
        <v>1777620.97541</v>
      </c>
      <c r="O46" s="18"/>
      <c r="P46" s="19"/>
    </row>
    <row r="47" spans="1:16" outlineLevel="1" x14ac:dyDescent="0.25">
      <c r="A47" s="39" t="s">
        <v>42</v>
      </c>
      <c r="B47" s="40" t="s">
        <v>43</v>
      </c>
      <c r="C47" s="41"/>
      <c r="D47" s="41"/>
      <c r="E47" s="41"/>
      <c r="F47" s="41"/>
      <c r="G47" s="13">
        <v>730412.02324000001</v>
      </c>
      <c r="H47" s="13">
        <v>239102.72502000001</v>
      </c>
      <c r="I47" s="13">
        <v>239102.72502000001</v>
      </c>
      <c r="J47" s="13">
        <v>239102.72502000001</v>
      </c>
      <c r="K47" s="13">
        <v>239102.72502000001</v>
      </c>
      <c r="L47" s="13">
        <v>239102.72502000001</v>
      </c>
      <c r="M47" s="13">
        <v>239102.72502000001</v>
      </c>
      <c r="N47" s="13">
        <v>726237.48539000005</v>
      </c>
      <c r="O47" s="11"/>
      <c r="P47" s="4"/>
    </row>
    <row r="48" spans="1:16" outlineLevel="1" x14ac:dyDescent="0.25">
      <c r="A48" s="39" t="s">
        <v>44</v>
      </c>
      <c r="B48" s="40" t="s">
        <v>45</v>
      </c>
      <c r="C48" s="41"/>
      <c r="D48" s="41"/>
      <c r="E48" s="41"/>
      <c r="F48" s="41"/>
      <c r="G48" s="13">
        <v>779120.80596999999</v>
      </c>
      <c r="H48" s="13">
        <v>876072.89839999995</v>
      </c>
      <c r="I48" s="13">
        <v>876072.89839999995</v>
      </c>
      <c r="J48" s="13">
        <v>876072.89839999995</v>
      </c>
      <c r="K48" s="13">
        <v>876072.89839999995</v>
      </c>
      <c r="L48" s="13">
        <v>876072.89839999995</v>
      </c>
      <c r="M48" s="13">
        <v>876072.89839999995</v>
      </c>
      <c r="N48" s="13">
        <v>777936.80596999999</v>
      </c>
      <c r="O48" s="11"/>
      <c r="P48" s="4"/>
    </row>
    <row r="49" spans="1:16" outlineLevel="1" x14ac:dyDescent="0.25">
      <c r="A49" s="39" t="s">
        <v>98</v>
      </c>
      <c r="B49" s="40" t="s">
        <v>46</v>
      </c>
      <c r="C49" s="41"/>
      <c r="D49" s="41"/>
      <c r="E49" s="41"/>
      <c r="F49" s="41"/>
      <c r="G49" s="13">
        <v>169605.72648000001</v>
      </c>
      <c r="H49" s="13">
        <v>68243.160690000004</v>
      </c>
      <c r="I49" s="13">
        <v>68243.160690000004</v>
      </c>
      <c r="J49" s="13">
        <v>68243.160690000004</v>
      </c>
      <c r="K49" s="13">
        <v>68243.160690000004</v>
      </c>
      <c r="L49" s="13">
        <v>68243.160690000004</v>
      </c>
      <c r="M49" s="13">
        <v>68243.160690000004</v>
      </c>
      <c r="N49" s="13">
        <v>169605.72648000001</v>
      </c>
      <c r="O49" s="11"/>
      <c r="P49" s="4"/>
    </row>
    <row r="50" spans="1:16" ht="30" outlineLevel="1" x14ac:dyDescent="0.25">
      <c r="A50" s="39" t="s">
        <v>105</v>
      </c>
      <c r="B50" s="37" t="s">
        <v>104</v>
      </c>
      <c r="C50" s="41"/>
      <c r="D50" s="41"/>
      <c r="E50" s="41"/>
      <c r="F50" s="41"/>
      <c r="G50" s="13">
        <v>164.53</v>
      </c>
      <c r="H50" s="13"/>
      <c r="I50" s="13"/>
      <c r="J50" s="13"/>
      <c r="K50" s="13"/>
      <c r="L50" s="13"/>
      <c r="M50" s="13"/>
      <c r="N50" s="13">
        <v>164.53</v>
      </c>
      <c r="O50" s="11"/>
      <c r="P50" s="4"/>
    </row>
    <row r="51" spans="1:16" outlineLevel="1" x14ac:dyDescent="0.25">
      <c r="A51" s="39" t="s">
        <v>99</v>
      </c>
      <c r="B51" s="40" t="s">
        <v>47</v>
      </c>
      <c r="C51" s="41"/>
      <c r="D51" s="41"/>
      <c r="E51" s="41"/>
      <c r="F51" s="41"/>
      <c r="G51" s="13">
        <v>434.26100000000002</v>
      </c>
      <c r="H51" s="13">
        <v>8436.6980399999993</v>
      </c>
      <c r="I51" s="13">
        <v>8436.6980399999993</v>
      </c>
      <c r="J51" s="13">
        <v>8436.6980399999993</v>
      </c>
      <c r="K51" s="13">
        <v>8436.6980399999993</v>
      </c>
      <c r="L51" s="13">
        <v>8436.6980399999993</v>
      </c>
      <c r="M51" s="13">
        <v>8436.6980399999993</v>
      </c>
      <c r="N51" s="13">
        <v>434.26100000000002</v>
      </c>
      <c r="O51" s="11"/>
      <c r="P51" s="4"/>
    </row>
    <row r="52" spans="1:16" outlineLevel="1" x14ac:dyDescent="0.25">
      <c r="A52" s="39" t="s">
        <v>48</v>
      </c>
      <c r="B52" s="40" t="s">
        <v>49</v>
      </c>
      <c r="C52" s="41"/>
      <c r="D52" s="41"/>
      <c r="E52" s="41"/>
      <c r="F52" s="41"/>
      <c r="G52" s="13">
        <v>103242.16657</v>
      </c>
      <c r="H52" s="13">
        <v>21972</v>
      </c>
      <c r="I52" s="13">
        <v>21972</v>
      </c>
      <c r="J52" s="13">
        <v>21972</v>
      </c>
      <c r="K52" s="13">
        <v>21972</v>
      </c>
      <c r="L52" s="13">
        <v>21972</v>
      </c>
      <c r="M52" s="13">
        <v>21972</v>
      </c>
      <c r="N52" s="13">
        <v>103242.16657</v>
      </c>
      <c r="O52" s="11"/>
      <c r="P52" s="4"/>
    </row>
    <row r="53" spans="1:16" s="20" customFormat="1" x14ac:dyDescent="0.25">
      <c r="A53" s="33" t="s">
        <v>50</v>
      </c>
      <c r="B53" s="34" t="s">
        <v>51</v>
      </c>
      <c r="C53" s="35"/>
      <c r="D53" s="35"/>
      <c r="E53" s="35"/>
      <c r="F53" s="35"/>
      <c r="G53" s="18">
        <f>G54+G55</f>
        <v>235854.57363</v>
      </c>
      <c r="H53" s="18">
        <v>61327.374409999997</v>
      </c>
      <c r="I53" s="18">
        <v>61327.374409999997</v>
      </c>
      <c r="J53" s="18">
        <v>61327.374409999997</v>
      </c>
      <c r="K53" s="18">
        <v>61327.374409999997</v>
      </c>
      <c r="L53" s="18">
        <v>61327.374409999997</v>
      </c>
      <c r="M53" s="18">
        <v>61327.374409999997</v>
      </c>
      <c r="N53" s="18">
        <f>N54+N55</f>
        <v>231255.60897999999</v>
      </c>
      <c r="O53" s="18"/>
      <c r="P53" s="19"/>
    </row>
    <row r="54" spans="1:16" outlineLevel="1" x14ac:dyDescent="0.25">
      <c r="A54" s="39" t="s">
        <v>52</v>
      </c>
      <c r="B54" s="40" t="s">
        <v>53</v>
      </c>
      <c r="C54" s="41"/>
      <c r="D54" s="41"/>
      <c r="E54" s="41"/>
      <c r="F54" s="41"/>
      <c r="G54" s="13">
        <v>226063.78498</v>
      </c>
      <c r="H54" s="13">
        <v>58824.164850000001</v>
      </c>
      <c r="I54" s="13">
        <v>58824.164850000001</v>
      </c>
      <c r="J54" s="13">
        <v>58824.164850000001</v>
      </c>
      <c r="K54" s="13">
        <v>58824.164850000001</v>
      </c>
      <c r="L54" s="13">
        <v>58824.164850000001</v>
      </c>
      <c r="M54" s="13">
        <v>58824.164850000001</v>
      </c>
      <c r="N54" s="13">
        <v>221464.82032999999</v>
      </c>
      <c r="O54" s="11"/>
      <c r="P54" s="4"/>
    </row>
    <row r="55" spans="1:16" outlineLevel="1" x14ac:dyDescent="0.25">
      <c r="A55" s="39" t="s">
        <v>54</v>
      </c>
      <c r="B55" s="40" t="s">
        <v>55</v>
      </c>
      <c r="C55" s="41"/>
      <c r="D55" s="41"/>
      <c r="E55" s="41"/>
      <c r="F55" s="41"/>
      <c r="G55" s="13">
        <v>9790.7886500000004</v>
      </c>
      <c r="H55" s="13">
        <v>2503.2095600000002</v>
      </c>
      <c r="I55" s="13">
        <v>2503.2095600000002</v>
      </c>
      <c r="J55" s="13">
        <v>2503.2095600000002</v>
      </c>
      <c r="K55" s="13">
        <v>2503.2095600000002</v>
      </c>
      <c r="L55" s="13">
        <v>2503.2095600000002</v>
      </c>
      <c r="M55" s="13">
        <v>2503.2095600000002</v>
      </c>
      <c r="N55" s="13">
        <v>9790.7886500000004</v>
      </c>
      <c r="O55" s="11"/>
      <c r="P55" s="4"/>
    </row>
    <row r="56" spans="1:16" s="20" customFormat="1" x14ac:dyDescent="0.25">
      <c r="A56" s="33" t="s">
        <v>56</v>
      </c>
      <c r="B56" s="34" t="s">
        <v>57</v>
      </c>
      <c r="C56" s="35"/>
      <c r="D56" s="35"/>
      <c r="E56" s="35"/>
      <c r="F56" s="35"/>
      <c r="G56" s="18">
        <f>G57+G58+G59+G60</f>
        <v>111831.34667</v>
      </c>
      <c r="H56" s="18">
        <v>68805.347709999987</v>
      </c>
      <c r="I56" s="18">
        <v>68805.347709999987</v>
      </c>
      <c r="J56" s="18">
        <v>68805.347709999987</v>
      </c>
      <c r="K56" s="18">
        <v>68805.347709999987</v>
      </c>
      <c r="L56" s="18">
        <v>68805.347709999987</v>
      </c>
      <c r="M56" s="18">
        <v>68805.347709999987</v>
      </c>
      <c r="N56" s="18">
        <f>N57+N58+N59+N60</f>
        <v>111581.75846999999</v>
      </c>
      <c r="O56" s="18"/>
      <c r="P56" s="19"/>
    </row>
    <row r="57" spans="1:16" outlineLevel="1" x14ac:dyDescent="0.25">
      <c r="A57" s="39" t="s">
        <v>58</v>
      </c>
      <c r="B57" s="40" t="s">
        <v>59</v>
      </c>
      <c r="C57" s="41"/>
      <c r="D57" s="41"/>
      <c r="E57" s="41"/>
      <c r="F57" s="41"/>
      <c r="G57" s="21" t="s">
        <v>118</v>
      </c>
      <c r="H57" s="13">
        <v>2975.68361</v>
      </c>
      <c r="I57" s="13">
        <v>2975.68361</v>
      </c>
      <c r="J57" s="13">
        <v>2975.68361</v>
      </c>
      <c r="K57" s="13">
        <v>2975.68361</v>
      </c>
      <c r="L57" s="13">
        <v>2975.68361</v>
      </c>
      <c r="M57" s="13">
        <v>2975.68361</v>
      </c>
      <c r="N57" s="21" t="s">
        <v>118</v>
      </c>
      <c r="O57" s="11"/>
      <c r="P57" s="4"/>
    </row>
    <row r="58" spans="1:16" outlineLevel="1" x14ac:dyDescent="0.25">
      <c r="A58" s="39" t="s">
        <v>60</v>
      </c>
      <c r="B58" s="40" t="s">
        <v>61</v>
      </c>
      <c r="C58" s="41"/>
      <c r="D58" s="41"/>
      <c r="E58" s="41"/>
      <c r="F58" s="41"/>
      <c r="G58" s="13">
        <v>9890.5279399999999</v>
      </c>
      <c r="H58" s="13">
        <v>7359.3595999999998</v>
      </c>
      <c r="I58" s="13">
        <v>7359.3595999999998</v>
      </c>
      <c r="J58" s="13">
        <v>7359.3595999999998</v>
      </c>
      <c r="K58" s="13">
        <v>7359.3595999999998</v>
      </c>
      <c r="L58" s="13">
        <v>7359.3595999999998</v>
      </c>
      <c r="M58" s="13">
        <v>7359.3595999999998</v>
      </c>
      <c r="N58" s="13">
        <v>9849.4394200000006</v>
      </c>
      <c r="O58" s="11"/>
      <c r="P58" s="4"/>
    </row>
    <row r="59" spans="1:16" outlineLevel="1" x14ac:dyDescent="0.25">
      <c r="A59" s="39" t="s">
        <v>62</v>
      </c>
      <c r="B59" s="40" t="s">
        <v>63</v>
      </c>
      <c r="C59" s="41"/>
      <c r="D59" s="41"/>
      <c r="E59" s="41"/>
      <c r="F59" s="41"/>
      <c r="G59" s="13">
        <v>77361.889240000004</v>
      </c>
      <c r="H59" s="13">
        <v>56360.404499999997</v>
      </c>
      <c r="I59" s="13">
        <v>56360.404499999997</v>
      </c>
      <c r="J59" s="13">
        <v>56360.404499999997</v>
      </c>
      <c r="K59" s="13">
        <v>56360.404499999997</v>
      </c>
      <c r="L59" s="13">
        <v>56360.404499999997</v>
      </c>
      <c r="M59" s="13">
        <v>56360.404499999997</v>
      </c>
      <c r="N59" s="13">
        <v>77153.389559999996</v>
      </c>
      <c r="O59" s="11"/>
      <c r="P59" s="4"/>
    </row>
    <row r="60" spans="1:16" outlineLevel="1" x14ac:dyDescent="0.25">
      <c r="A60" s="39" t="s">
        <v>64</v>
      </c>
      <c r="B60" s="40" t="s">
        <v>65</v>
      </c>
      <c r="C60" s="41"/>
      <c r="D60" s="41"/>
      <c r="E60" s="41"/>
      <c r="F60" s="41"/>
      <c r="G60" s="13">
        <v>5072.6142799999998</v>
      </c>
      <c r="H60" s="13">
        <v>2109.9</v>
      </c>
      <c r="I60" s="13">
        <v>2109.9</v>
      </c>
      <c r="J60" s="13">
        <v>2109.9</v>
      </c>
      <c r="K60" s="13">
        <v>2109.9</v>
      </c>
      <c r="L60" s="13">
        <v>2109.9</v>
      </c>
      <c r="M60" s="13">
        <v>2109.9</v>
      </c>
      <c r="N60" s="13">
        <v>5072.6142799999998</v>
      </c>
      <c r="O60" s="11"/>
      <c r="P60" s="4"/>
    </row>
    <row r="61" spans="1:16" s="20" customFormat="1" x14ac:dyDescent="0.25">
      <c r="A61" s="33" t="s">
        <v>66</v>
      </c>
      <c r="B61" s="34" t="s">
        <v>67</v>
      </c>
      <c r="C61" s="35"/>
      <c r="D61" s="35"/>
      <c r="E61" s="35"/>
      <c r="F61" s="35"/>
      <c r="G61" s="18">
        <f>G62+G63</f>
        <v>428961.91464999999</v>
      </c>
      <c r="H61" s="18">
        <v>57247.45478</v>
      </c>
      <c r="I61" s="18">
        <v>57247.45478</v>
      </c>
      <c r="J61" s="18">
        <v>57247.45478</v>
      </c>
      <c r="K61" s="18">
        <v>57247.45478</v>
      </c>
      <c r="L61" s="18">
        <v>57247.45478</v>
      </c>
      <c r="M61" s="18">
        <v>57247.45478</v>
      </c>
      <c r="N61" s="18">
        <f>N62+N63</f>
        <v>404392.26257000002</v>
      </c>
      <c r="O61" s="18"/>
      <c r="P61" s="19"/>
    </row>
    <row r="62" spans="1:16" outlineLevel="1" x14ac:dyDescent="0.25">
      <c r="A62" s="39" t="s">
        <v>68</v>
      </c>
      <c r="B62" s="40" t="s">
        <v>69</v>
      </c>
      <c r="C62" s="41"/>
      <c r="D62" s="41"/>
      <c r="E62" s="41"/>
      <c r="F62" s="41"/>
      <c r="G62" s="13">
        <v>402385.03318999999</v>
      </c>
      <c r="H62" s="13">
        <v>57247.45478</v>
      </c>
      <c r="I62" s="13">
        <v>57247.45478</v>
      </c>
      <c r="J62" s="13">
        <v>57247.45478</v>
      </c>
      <c r="K62" s="13">
        <v>57247.45478</v>
      </c>
      <c r="L62" s="13">
        <v>57247.45478</v>
      </c>
      <c r="M62" s="13">
        <v>57247.45478</v>
      </c>
      <c r="N62" s="13">
        <v>377815.38111000002</v>
      </c>
      <c r="O62" s="11"/>
      <c r="P62" s="4"/>
    </row>
    <row r="63" spans="1:16" outlineLevel="1" x14ac:dyDescent="0.25">
      <c r="A63" s="39" t="s">
        <v>81</v>
      </c>
      <c r="B63" s="40">
        <v>1102</v>
      </c>
      <c r="C63" s="41"/>
      <c r="D63" s="41"/>
      <c r="E63" s="41"/>
      <c r="F63" s="41"/>
      <c r="G63" s="13">
        <v>26576.881460000001</v>
      </c>
      <c r="H63" s="13">
        <v>57247.45478</v>
      </c>
      <c r="I63" s="13">
        <v>57247.45478</v>
      </c>
      <c r="J63" s="13">
        <v>57247.45478</v>
      </c>
      <c r="K63" s="13">
        <v>57247.45478</v>
      </c>
      <c r="L63" s="13">
        <v>57247.45478</v>
      </c>
      <c r="M63" s="13">
        <v>57247.45478</v>
      </c>
      <c r="N63" s="13">
        <v>26576.881460000001</v>
      </c>
      <c r="O63" s="11"/>
      <c r="P63" s="4"/>
    </row>
    <row r="64" spans="1:16" s="20" customFormat="1" x14ac:dyDescent="0.25">
      <c r="A64" s="33" t="s">
        <v>88</v>
      </c>
      <c r="B64" s="34">
        <v>1200</v>
      </c>
      <c r="C64" s="35"/>
      <c r="D64" s="35"/>
      <c r="E64" s="35"/>
      <c r="F64" s="35"/>
      <c r="G64" s="18">
        <f>G65</f>
        <v>11006.23198</v>
      </c>
      <c r="H64" s="18">
        <v>3297.2214700000004</v>
      </c>
      <c r="I64" s="18">
        <v>3297.2214700000004</v>
      </c>
      <c r="J64" s="18">
        <v>3297.2214700000004</v>
      </c>
      <c r="K64" s="18">
        <v>3297.2214700000004</v>
      </c>
      <c r="L64" s="18">
        <v>3297.2214700000004</v>
      </c>
      <c r="M64" s="18">
        <v>3297.2214700000004</v>
      </c>
      <c r="N64" s="18">
        <f>N65</f>
        <v>11006.23198</v>
      </c>
      <c r="O64" s="18"/>
      <c r="P64" s="19"/>
    </row>
    <row r="65" spans="1:16" outlineLevel="1" x14ac:dyDescent="0.25">
      <c r="A65" s="39" t="s">
        <v>89</v>
      </c>
      <c r="B65" s="40">
        <v>1202</v>
      </c>
      <c r="C65" s="41"/>
      <c r="D65" s="41"/>
      <c r="E65" s="41"/>
      <c r="F65" s="41"/>
      <c r="G65" s="13">
        <v>11006.23198</v>
      </c>
      <c r="H65" s="13">
        <v>4195</v>
      </c>
      <c r="I65" s="13">
        <v>4195</v>
      </c>
      <c r="J65" s="13">
        <v>4195</v>
      </c>
      <c r="K65" s="13">
        <v>4195</v>
      </c>
      <c r="L65" s="13">
        <v>4195</v>
      </c>
      <c r="M65" s="13">
        <v>4195</v>
      </c>
      <c r="N65" s="13">
        <v>11006.23198</v>
      </c>
      <c r="O65" s="11"/>
      <c r="P65" s="4"/>
    </row>
    <row r="66" spans="1:16" s="20" customFormat="1" ht="30" x14ac:dyDescent="0.25">
      <c r="A66" s="33" t="s">
        <v>95</v>
      </c>
      <c r="B66" s="34" t="s">
        <v>70</v>
      </c>
      <c r="C66" s="35"/>
      <c r="D66" s="35"/>
      <c r="E66" s="35"/>
      <c r="F66" s="35"/>
      <c r="G66" s="18">
        <f>G67</f>
        <v>128.81763000000001</v>
      </c>
      <c r="H66" s="18">
        <v>3297.2214700000004</v>
      </c>
      <c r="I66" s="18">
        <v>3297.2214700000004</v>
      </c>
      <c r="J66" s="18">
        <v>3297.2214700000004</v>
      </c>
      <c r="K66" s="18">
        <v>3297.2214700000004</v>
      </c>
      <c r="L66" s="18">
        <v>3297.2214700000004</v>
      </c>
      <c r="M66" s="18">
        <v>3297.2214700000004</v>
      </c>
      <c r="N66" s="18">
        <f>N67</f>
        <v>128.81763000000001</v>
      </c>
      <c r="O66" s="18"/>
      <c r="P66" s="19"/>
    </row>
    <row r="67" spans="1:16" ht="30" outlineLevel="1" x14ac:dyDescent="0.25">
      <c r="A67" s="25" t="s">
        <v>96</v>
      </c>
      <c r="B67" s="26" t="s">
        <v>71</v>
      </c>
      <c r="C67" s="27"/>
      <c r="D67" s="27"/>
      <c r="E67" s="27"/>
      <c r="F67" s="28"/>
      <c r="G67" s="29">
        <v>128.81763000000001</v>
      </c>
      <c r="H67" s="29">
        <v>3297.2214700000004</v>
      </c>
      <c r="I67" s="29">
        <v>3297.2214700000004</v>
      </c>
      <c r="J67" s="29">
        <v>3297.2214700000004</v>
      </c>
      <c r="K67" s="29">
        <v>3297.2214700000004</v>
      </c>
      <c r="L67" s="29">
        <v>3297.2214700000004</v>
      </c>
      <c r="M67" s="29">
        <v>3297.2214700000004</v>
      </c>
      <c r="N67" s="29">
        <v>128.81763000000001</v>
      </c>
      <c r="O67" s="30"/>
      <c r="P67" s="4"/>
    </row>
    <row r="68" spans="1:16" s="20" customFormat="1" ht="0.75" customHeight="1" x14ac:dyDescent="0.25">
      <c r="A68" s="14" t="s">
        <v>97</v>
      </c>
      <c r="B68" s="15" t="s">
        <v>72</v>
      </c>
      <c r="C68" s="16"/>
      <c r="D68" s="16"/>
      <c r="E68" s="16"/>
      <c r="F68" s="17"/>
      <c r="G68" s="18">
        <f>G69+G70</f>
        <v>0</v>
      </c>
      <c r="H68" s="18">
        <v>36172.300000000003</v>
      </c>
      <c r="I68" s="18">
        <v>36172.300000000003</v>
      </c>
      <c r="J68" s="18">
        <v>36172.300000000003</v>
      </c>
      <c r="K68" s="18">
        <v>36172.300000000003</v>
      </c>
      <c r="L68" s="18">
        <v>36172.300000000003</v>
      </c>
      <c r="M68" s="18">
        <v>36172.300000000003</v>
      </c>
      <c r="N68" s="18">
        <f>N69+N70</f>
        <v>0</v>
      </c>
      <c r="O68" s="18"/>
      <c r="P68" s="19"/>
    </row>
    <row r="69" spans="1:16" ht="45" hidden="1" outlineLevel="1" x14ac:dyDescent="0.25">
      <c r="A69" s="7" t="s">
        <v>73</v>
      </c>
      <c r="B69" s="8" t="s">
        <v>74</v>
      </c>
      <c r="C69" s="9"/>
      <c r="D69" s="9"/>
      <c r="E69" s="9"/>
      <c r="F69" s="10"/>
      <c r="G69" s="11"/>
      <c r="H69" s="11"/>
      <c r="I69" s="11"/>
      <c r="J69" s="11"/>
      <c r="K69" s="11"/>
      <c r="L69" s="11"/>
      <c r="M69" s="11"/>
      <c r="N69" s="11"/>
      <c r="O69" s="11"/>
      <c r="P69" s="4"/>
    </row>
    <row r="70" spans="1:16" hidden="1" outlineLevel="1" x14ac:dyDescent="0.25">
      <c r="A70" s="7" t="s">
        <v>75</v>
      </c>
      <c r="B70" s="8" t="s">
        <v>76</v>
      </c>
      <c r="C70" s="9"/>
      <c r="D70" s="9"/>
      <c r="E70" s="9"/>
      <c r="F70" s="10"/>
      <c r="G70" s="11"/>
      <c r="H70" s="11"/>
      <c r="I70" s="11"/>
      <c r="J70" s="11"/>
      <c r="K70" s="11"/>
      <c r="L70" s="11"/>
      <c r="M70" s="11"/>
      <c r="N70" s="11"/>
      <c r="O70" s="11"/>
      <c r="P70" s="4"/>
    </row>
    <row r="71" spans="1:16" collapsed="1" x14ac:dyDescent="0.25">
      <c r="A71" s="65" t="s">
        <v>77</v>
      </c>
      <c r="B71" s="66"/>
      <c r="C71" s="12"/>
      <c r="D71" s="12"/>
      <c r="E71" s="12"/>
      <c r="F71" s="12"/>
      <c r="G71" s="11">
        <f>G15+G24+G29+G39+G44+G46+G53+G56+G61+G66+G68+G64+G22</f>
        <v>5142749.357139999</v>
      </c>
      <c r="H71" s="11">
        <f t="shared" ref="H71:N71" si="4">H15+H24+H29+H39+H44+H46+H53+H56+H61+H66+H68+H64+H22</f>
        <v>1601147.9127199999</v>
      </c>
      <c r="I71" s="11">
        <f t="shared" si="4"/>
        <v>1601147.9127199999</v>
      </c>
      <c r="J71" s="11">
        <f t="shared" si="4"/>
        <v>1601147.9127199999</v>
      </c>
      <c r="K71" s="11">
        <f t="shared" si="4"/>
        <v>1601147.9127199999</v>
      </c>
      <c r="L71" s="11">
        <f t="shared" si="4"/>
        <v>1601147.9127199999</v>
      </c>
      <c r="M71" s="11">
        <f t="shared" si="4"/>
        <v>1601147.9127199999</v>
      </c>
      <c r="N71" s="11">
        <f t="shared" si="4"/>
        <v>5013839.1316400003</v>
      </c>
      <c r="O71" s="11"/>
      <c r="P71" s="4"/>
    </row>
    <row r="72" spans="1:16" x14ac:dyDescent="0.25">
      <c r="A72" s="4"/>
      <c r="B72" s="4"/>
      <c r="C72" s="4"/>
      <c r="D72" s="4"/>
      <c r="E72" s="4"/>
      <c r="F72" s="4"/>
      <c r="G72" s="5"/>
      <c r="H72" s="5"/>
      <c r="I72" s="5"/>
      <c r="J72" s="5"/>
      <c r="K72" s="5"/>
      <c r="L72" s="5"/>
      <c r="M72" s="5"/>
      <c r="N72" s="5"/>
      <c r="O72" s="5"/>
      <c r="P72" s="4"/>
    </row>
    <row r="73" spans="1:16" x14ac:dyDescent="0.25">
      <c r="A73" s="51" t="s">
        <v>78</v>
      </c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4"/>
    </row>
  </sheetData>
  <mergeCells count="10">
    <mergeCell ref="A73:O73"/>
    <mergeCell ref="G1:O1"/>
    <mergeCell ref="G3:O3"/>
    <mergeCell ref="A10:O10"/>
    <mergeCell ref="A1:B1"/>
    <mergeCell ref="A11:O11"/>
    <mergeCell ref="A12:O12"/>
    <mergeCell ref="A13:O13"/>
    <mergeCell ref="A71:B71"/>
    <mergeCell ref="B2:O2"/>
  </mergeCells>
  <pageMargins left="0.78740157480314965" right="0.59055118110236227" top="0.59055118110236227" bottom="0.59055118110236227" header="0.39370078740157483" footer="0.51181102362204722"/>
  <pageSetup paperSize="9" scale="7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18&lt;/string&gt;&#10;    &lt;string&gt;29.12.2018&lt;/string&gt;&#10;  &lt;/DateInfo&gt;&#10;  &lt;Code&gt;1C69BD933D4149FF906E8B4E1EF453&lt;/Code&gt;&#10;  &lt;ObjectCode&gt;SQUERY_ROSP_EXP&lt;/ObjectCode&gt;&#10;  &lt;DocName&gt;Вариант (новый от 28.07.2014 14_14_53)&lt;/DocName&gt;&#10;  &lt;VariantName&gt;Вариант (новый от 28.07.2014 14:14:53)&lt;/VariantName&gt;&#10;  &lt;VariantLink&gt;44740116&lt;/VariantLink&gt;&#10;  &lt;SvodReportLink xsi:nil=&quot;true&quot; /&gt;&#10;  &lt;ReportLink&gt;126921&lt;/ReportLink&gt;&#10;  &lt;Note&gt;01.01.2018 - 29.12.2018&#10;&lt;/Note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4C199E5-3BA2-4FD8-8756-19304087AD6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Алла В. Нефедова</dc:creator>
  <cp:lastModifiedBy>RePack by Diakov</cp:lastModifiedBy>
  <cp:lastPrinted>2026-06-25T12:06:58Z</cp:lastPrinted>
  <dcterms:created xsi:type="dcterms:W3CDTF">2018-12-29T05:48:27Z</dcterms:created>
  <dcterms:modified xsi:type="dcterms:W3CDTF">2026-06-30T06:13:23Z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28.07.2014 14_14_53)</vt:lpwstr>
  </property>
  <property fmtid="{D5CDD505-2E9C-101B-9397-08002B2CF9AE}" pid="3" name="Версия клиента">
    <vt:lpwstr>18.4.7.10170</vt:lpwstr>
  </property>
  <property fmtid="{D5CDD505-2E9C-101B-9397-08002B2CF9AE}" pid="4" name="Версия базы">
    <vt:lpwstr>18.1.1323.6129670</vt:lpwstr>
  </property>
  <property fmtid="{D5CDD505-2E9C-101B-9397-08002B2CF9AE}" pid="5" name="Тип сервера">
    <vt:lpwstr>MSSQL</vt:lpwstr>
  </property>
  <property fmtid="{D5CDD505-2E9C-101B-9397-08002B2CF9AE}" pid="6" name="Сервер">
    <vt:lpwstr>main</vt:lpwstr>
  </property>
  <property fmtid="{D5CDD505-2E9C-101B-9397-08002B2CF9AE}" pid="7" name="База">
    <vt:lpwstr>budget_2018</vt:lpwstr>
  </property>
  <property fmtid="{D5CDD505-2E9C-101B-9397-08002B2CF9AE}" pid="8" name="Пользователь">
    <vt:lpwstr>nefedova_a</vt:lpwstr>
  </property>
  <property fmtid="{D5CDD505-2E9C-101B-9397-08002B2CF9AE}" pid="9" name="Шаблон">
    <vt:lpwstr>sqr_rosp_exp2016.xlt</vt:lpwstr>
  </property>
  <property fmtid="{D5CDD505-2E9C-101B-9397-08002B2CF9AE}" pid="10" name="Имя варианта">
    <vt:lpwstr>Вариант (новый от 28.07.2014 14:14:53)</vt:lpwstr>
  </property>
  <property fmtid="{D5CDD505-2E9C-101B-9397-08002B2CF9AE}" pid="11" name="Код отчета">
    <vt:lpwstr>1C69BD933D4149FF906E8B4E1EF453</vt:lpwstr>
  </property>
  <property fmtid="{D5CDD505-2E9C-101B-9397-08002B2CF9AE}" pid="12" name="Локальная база">
    <vt:lpwstr>не используется</vt:lpwstr>
  </property>
</Properties>
</file>